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Mateja Jurečič\Desktop\"/>
    </mc:Choice>
  </mc:AlternateContent>
  <xr:revisionPtr revIDLastSave="0" documentId="8_{BCE63529-E0C9-4E7B-BC63-0A36001FF1EB}" xr6:coauthVersionLast="45" xr6:coauthVersionMax="45" xr10:uidLastSave="{00000000-0000-0000-0000-000000000000}"/>
  <bookViews>
    <workbookView xWindow="-120" yWindow="-120" windowWidth="29040" windowHeight="15840" tabRatio="709" xr2:uid="{00000000-000D-0000-FFFF-FFFF00000000}"/>
  </bookViews>
  <sheets>
    <sheet name="Navodila" sheetId="30" r:id="rId1"/>
    <sheet name="šifrant" sheetId="41" state="hidden" r:id="rId2"/>
    <sheet name="skriti šifrant" sheetId="42" state="hidden" r:id="rId3"/>
    <sheet name="1.obr." sheetId="16" r:id="rId4"/>
    <sheet name="2.obr." sheetId="32" r:id="rId5"/>
    <sheet name="3.obr." sheetId="33" r:id="rId6"/>
    <sheet name="4.obr." sheetId="34" r:id="rId7"/>
    <sheet name="5.obr." sheetId="35" r:id="rId8"/>
    <sheet name="6.obr." sheetId="36" r:id="rId9"/>
    <sheet name="7.obr." sheetId="37" r:id="rId10"/>
    <sheet name="8.obr." sheetId="38" r:id="rId11"/>
    <sheet name="zahtevek" sheetId="17" r:id="rId12"/>
    <sheet name="Posebni delovni koledar" sheetId="4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7" l="1"/>
  <c r="O25" i="17"/>
  <c r="O23" i="17"/>
  <c r="O21" i="17"/>
  <c r="O19" i="17"/>
  <c r="O17" i="17"/>
  <c r="O15" i="17"/>
  <c r="L27" i="17"/>
  <c r="L25" i="17"/>
  <c r="L23" i="17"/>
  <c r="L21" i="17"/>
  <c r="L19" i="17"/>
  <c r="L17" i="17"/>
  <c r="L15" i="17"/>
  <c r="K27" i="17"/>
  <c r="K25" i="17"/>
  <c r="K23" i="17"/>
  <c r="K21" i="17"/>
  <c r="K19" i="17"/>
  <c r="K17" i="17"/>
  <c r="K15" i="17"/>
  <c r="I27" i="17"/>
  <c r="I25" i="17"/>
  <c r="I23" i="17"/>
  <c r="I21" i="17"/>
  <c r="I19" i="17"/>
  <c r="I17" i="17"/>
  <c r="I15" i="17"/>
  <c r="G27" i="17"/>
  <c r="G25" i="17"/>
  <c r="G23" i="17"/>
  <c r="G21" i="17"/>
  <c r="G19" i="17"/>
  <c r="G17" i="17"/>
  <c r="G15" i="17"/>
  <c r="F27" i="17"/>
  <c r="F25" i="17"/>
  <c r="F23" i="17"/>
  <c r="F21" i="17"/>
  <c r="F19" i="17"/>
  <c r="F17" i="17"/>
  <c r="F15" i="17"/>
  <c r="E27" i="17"/>
  <c r="E25" i="17"/>
  <c r="E23" i="17"/>
  <c r="E21" i="17"/>
  <c r="E19" i="17"/>
  <c r="E17" i="17"/>
  <c r="E15" i="17"/>
  <c r="D28" i="17"/>
  <c r="D26" i="17"/>
  <c r="D24" i="17"/>
  <c r="D22" i="17"/>
  <c r="D20" i="17"/>
  <c r="D18" i="17"/>
  <c r="D16" i="17"/>
  <c r="C28" i="17"/>
  <c r="C26" i="17"/>
  <c r="C24" i="17"/>
  <c r="C22" i="17"/>
  <c r="C20" i="17"/>
  <c r="C18" i="17"/>
  <c r="C16" i="17"/>
  <c r="D18" i="38" l="1"/>
  <c r="H25" i="38" s="1"/>
  <c r="H26" i="38" s="1"/>
  <c r="J27" i="17" s="1"/>
  <c r="E17" i="38"/>
  <c r="D15" i="38"/>
  <c r="D14" i="38"/>
  <c r="H27" i="17" s="1"/>
  <c r="D18" i="37"/>
  <c r="H25" i="37" s="1"/>
  <c r="H26" i="37" s="1"/>
  <c r="J25" i="17" s="1"/>
  <c r="E17" i="37"/>
  <c r="D15" i="37"/>
  <c r="D14" i="37"/>
  <c r="H25" i="17" s="1"/>
  <c r="D18" i="36"/>
  <c r="H25" i="36" s="1"/>
  <c r="H26" i="36" s="1"/>
  <c r="J23" i="17" s="1"/>
  <c r="E17" i="36"/>
  <c r="D15" i="36"/>
  <c r="D14" i="36"/>
  <c r="H23" i="17" s="1"/>
  <c r="D18" i="35"/>
  <c r="H25" i="35" s="1"/>
  <c r="H26" i="35" s="1"/>
  <c r="J21" i="17" s="1"/>
  <c r="E17" i="35"/>
  <c r="D15" i="35"/>
  <c r="D14" i="35"/>
  <c r="H21" i="17" s="1"/>
  <c r="D18" i="34"/>
  <c r="H25" i="34" s="1"/>
  <c r="H26" i="34" s="1"/>
  <c r="J19" i="17" s="1"/>
  <c r="E17" i="34"/>
  <c r="D15" i="34"/>
  <c r="D14" i="34"/>
  <c r="H19" i="17" s="1"/>
  <c r="D18" i="33"/>
  <c r="H25" i="33" s="1"/>
  <c r="H26" i="33" s="1"/>
  <c r="J17" i="17" s="1"/>
  <c r="E17" i="33"/>
  <c r="D15" i="33"/>
  <c r="D14" i="33"/>
  <c r="H17" i="17" s="1"/>
  <c r="D18" i="32"/>
  <c r="H25" i="32" s="1"/>
  <c r="H26" i="32" s="1"/>
  <c r="J15" i="17" s="1"/>
  <c r="E17" i="32"/>
  <c r="D15" i="32"/>
  <c r="D14" i="32"/>
  <c r="H15" i="17" s="1"/>
  <c r="G19" i="38" l="1"/>
  <c r="H16" i="38"/>
  <c r="G22" i="38"/>
  <c r="G20" i="38"/>
  <c r="G21" i="38"/>
  <c r="G19" i="37"/>
  <c r="H16" i="37"/>
  <c r="G22" i="37"/>
  <c r="G20" i="37"/>
  <c r="G21" i="37"/>
  <c r="G19" i="36"/>
  <c r="H16" i="36"/>
  <c r="G22" i="36"/>
  <c r="G20" i="36"/>
  <c r="G21" i="36"/>
  <c r="G19" i="35"/>
  <c r="H16" i="35"/>
  <c r="G22" i="35"/>
  <c r="G20" i="35"/>
  <c r="G21" i="35"/>
  <c r="G19" i="34"/>
  <c r="H16" i="34"/>
  <c r="G22" i="34"/>
  <c r="G20" i="34"/>
  <c r="G21" i="34"/>
  <c r="G19" i="33"/>
  <c r="H16" i="33"/>
  <c r="G22" i="33"/>
  <c r="G20" i="33"/>
  <c r="G21" i="33"/>
  <c r="G22" i="32"/>
  <c r="G19" i="32"/>
  <c r="G21" i="32"/>
  <c r="G20" i="32"/>
  <c r="H16" i="32"/>
  <c r="H15" i="38" l="1"/>
  <c r="G18" i="38"/>
  <c r="H27" i="38" s="1"/>
  <c r="H15" i="37"/>
  <c r="G18" i="37"/>
  <c r="H27" i="37" s="1"/>
  <c r="H15" i="36"/>
  <c r="G18" i="36"/>
  <c r="H27" i="36" s="1"/>
  <c r="H15" i="35"/>
  <c r="G18" i="35"/>
  <c r="H27" i="35" s="1"/>
  <c r="H15" i="34"/>
  <c r="G18" i="34"/>
  <c r="H27" i="34" s="1"/>
  <c r="H15" i="33"/>
  <c r="G18" i="33"/>
  <c r="H27" i="33" s="1"/>
  <c r="G18" i="32"/>
  <c r="H27" i="32" s="1"/>
  <c r="H15" i="32"/>
  <c r="I13" i="17"/>
  <c r="H28" i="33" l="1"/>
  <c r="M17" i="17"/>
  <c r="H28" i="35"/>
  <c r="M21" i="17"/>
  <c r="H28" i="37"/>
  <c r="M25" i="17"/>
  <c r="H28" i="34"/>
  <c r="M19" i="17"/>
  <c r="H28" i="36"/>
  <c r="M23" i="17"/>
  <c r="H28" i="38"/>
  <c r="M27" i="17"/>
  <c r="H28" i="32"/>
  <c r="M15" i="17"/>
  <c r="D18" i="16"/>
  <c r="H25" i="16" s="1"/>
  <c r="E17" i="16"/>
  <c r="D15" i="16"/>
  <c r="D14" i="16"/>
  <c r="H30" i="38" l="1"/>
  <c r="P27" i="17" s="1"/>
  <c r="N27" i="17"/>
  <c r="H30" i="34"/>
  <c r="P19" i="17" s="1"/>
  <c r="N19" i="17"/>
  <c r="H30" i="35"/>
  <c r="P21" i="17" s="1"/>
  <c r="N21" i="17"/>
  <c r="H30" i="32"/>
  <c r="P15" i="17" s="1"/>
  <c r="N15" i="17"/>
  <c r="H30" i="36"/>
  <c r="P23" i="17" s="1"/>
  <c r="N23" i="17"/>
  <c r="H30" i="37"/>
  <c r="P25" i="17" s="1"/>
  <c r="N25" i="17"/>
  <c r="H30" i="33"/>
  <c r="P17" i="17" s="1"/>
  <c r="N17" i="17"/>
  <c r="H26" i="16"/>
  <c r="J13" i="17" s="1"/>
  <c r="G22" i="16"/>
  <c r="E13" i="17"/>
  <c r="H16" i="16" l="1"/>
  <c r="H15" i="16" s="1"/>
  <c r="G20" i="16"/>
  <c r="G19" i="16"/>
  <c r="G21" i="16"/>
  <c r="G18" i="16"/>
  <c r="H27" i="16" l="1"/>
  <c r="H28" i="16" s="1"/>
  <c r="H30" i="16" s="1"/>
  <c r="C23" i="17" l="1"/>
  <c r="D14" i="17" l="1"/>
  <c r="C14" i="17"/>
  <c r="C27" i="17" l="1"/>
  <c r="C25" i="17"/>
  <c r="C21" i="17"/>
  <c r="C19" i="17"/>
  <c r="C17" i="17"/>
  <c r="C15" i="17"/>
  <c r="C13" i="17"/>
  <c r="B27" i="17"/>
  <c r="B25" i="17"/>
  <c r="B23" i="17"/>
  <c r="B21" i="17"/>
  <c r="B19" i="17"/>
  <c r="B17" i="17"/>
  <c r="L13" i="17" l="1"/>
  <c r="K13" i="17"/>
  <c r="B13" i="17"/>
  <c r="O13" i="17" l="1"/>
  <c r="G13" i="17"/>
  <c r="B15" i="17"/>
  <c r="F13" i="17"/>
  <c r="O29" i="17"/>
  <c r="H13" i="17" l="1"/>
  <c r="J29" i="17" l="1"/>
  <c r="M13" i="17" l="1"/>
  <c r="M29" i="17" s="1"/>
  <c r="P13" i="17"/>
  <c r="P29" i="17" s="1"/>
  <c r="N13" i="17"/>
  <c r="N2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0A9FE0C8-320A-4559-BA18-6751B32DE0C5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8162FD42-C703-4154-A7EA-3B72F8232B99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3A39928D-DA44-405A-AF4F-BD6337730BFA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570D9998-E0E2-473C-9894-E51DE750CDD3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E8ADC6CC-90DC-405E-A44E-E58A50D0ABFE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6B0C4444-F1DE-4F95-AD90-EB1F1718BEDD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D326C1D5-DEBF-41D7-96C9-7D679E93D093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E914553E-FC4E-4EFE-92B1-BF3753BB9B82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A3037A4B-ABC5-46AB-B449-8ACF24F10A10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4ADB3EDA-649C-460C-AF53-94810FF621FA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6993B5FD-4922-496A-B3F8-5066639EB6B4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17B0E4EA-E491-40E9-9006-3F943B4E06D9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F216C36F-60C3-4594-91AF-6D0C0BAC1CFE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98C32169-D17C-4E68-8C84-DFEB9E1D0C5A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5CACDAB7-DFC3-436A-916C-185D1F2E477E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9840D08D-CF32-46D8-8707-35039C8B9EDB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14153939-2B75-4BDD-84E5-CA4363E783AF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A3820979-326C-4A13-BAAA-A7A5F9630C21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871180F8-42D6-47BA-BF55-AD81AD52B90C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6BAD2352-029A-4AF6-A362-09103DA6D025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49E241D3-385B-465D-BCCF-62341700B449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57040653-9F2C-42EB-8233-4054FF2DF72D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E827021C-A039-4C31-84F5-A9197F0D4527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EE265E46-9031-4AD0-8A68-A3782C47BB46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D8D9F45C-09DB-4A85-BE52-D5D9CCB3A095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ED93BF5D-0B03-4229-B89A-4237E7379059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ADD0968B-670F-445D-81B4-77FC395A8E65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66E0771E-5043-4218-8C70-3FEB1C109047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DA1CFEF5-2411-4857-B218-4860FE664AAE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E6067061-EAD6-463E-8AA9-9830DD9A58C4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43DEFF6D-3DCD-43E4-A4AA-C71FF3B38C4F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F2780364-C280-4451-9A78-EE6FDEA7BE0A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91FE8FEF-3E97-4BBB-B031-08CEF860EA27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F885C633-777A-44C5-841D-31C8155DA494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6BFDCE76-D82D-4817-99F3-B9DF81F927D2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  <author>Administrator</author>
  </authors>
  <commentList>
    <comment ref="H11" authorId="0" shapeId="0" xr:uid="{B24E63B2-45A9-4C11-A923-3520AE134C95}">
      <text>
        <r>
          <rPr>
            <b/>
            <sz val="9"/>
            <color indexed="81"/>
            <rFont val="Tahoma"/>
            <family val="2"/>
            <charset val="238"/>
          </rPr>
          <t>Izberite ''DA'', če gre za osebo, ki bi sicer glede na svojo starost izpolnjevala pogoj za 30 oprostitev prispevkov za PIZ, vendar ima zaradi tega, ker gre za zaposlitev v invalidskem podjetju ali ker se šteje kot invalid nad kvoto dejansko 100-odstotno oprostitev plačila prispevkov. Zaradi namenske uporabe teh sredstev s strani delodajalca za zagotovitev pogojev dela za invalide, se lahko uveljavi refundacija v breme ZZZS v celotni obračunani vrednosti.</t>
        </r>
      </text>
    </comment>
    <comment ref="H12" authorId="0" shapeId="0" xr:uid="{243B076B-8ED5-4789-8EE8-ED231545B914}">
      <text>
        <r>
          <rPr>
            <b/>
            <sz val="9"/>
            <color indexed="81"/>
            <rFont val="Tahoma"/>
            <family val="2"/>
            <charset val="238"/>
          </rPr>
          <t>Izberite 'DA'', če gre za osebo, za katero delodajalec izpolnjuje pogoje za oprostitev vseh prispevkov delodajalca po veljavni zakonodaji. V tem primeru se avtomatsko izračunani prispevki delodajalca postavijo na 0 (spodnja rumena polja z začetnim besedilom ''prispevki delod….'')</t>
        </r>
      </text>
    </comment>
    <comment ref="H13" authorId="0" shapeId="0" xr:uid="{DEA017E8-BA6D-4780-943A-7503EF86DC88}">
      <text>
        <r>
          <rPr>
            <b/>
            <sz val="9"/>
            <color indexed="81"/>
            <rFont val="Tahoma"/>
            <family val="2"/>
            <charset val="238"/>
          </rPr>
          <t>V kolikor gre za primere iz 39.člena ZUTD-A, kliknite na polje in nato na puščico ter izberite 0 ali 0,3 
39. člen ZUTD-A:
Prispevek delodajalca  za zavarovanje za primer brezposelnosti
(1)  Delodajalec, ki sklene z delavcem pogodbo o zaposlitvi za nedoločen čas, je oproščen plačila prispevka delodajalca za zavarovanje za primer brezposelnosti za dve leti.
(2) Delodajalec, ki sklene z delavcem pogodbo o  zaposlitvi za določen čas, plačuje prispevek delodajalca za zavarovanje za primer brezposelnosti v višini petkratnika zneska, določenega v zakonu, ki ureja prispevke za socialno varnost, za ves čas trajanja zaposlitve za določen čas.
(določbe veljajo za pogodbe, sklenjene od 12.04.2013 dalje)</t>
        </r>
      </text>
    </comment>
    <comment ref="H14" authorId="0" shapeId="0" xr:uid="{AFD13E69-F470-4BCB-968E-270637B88B88}">
      <text>
        <r>
          <rPr>
            <b/>
            <sz val="9"/>
            <color indexed="81"/>
            <rFont val="Tahoma"/>
            <family val="2"/>
            <charset val="238"/>
          </rPr>
          <t xml:space="preserve">Kliknite na polje in nato na puščico ter izberite 30, če gre za starejšega delavca od 60 let, ki izpolnjuje pogoj iz 156. člena ZPIZ-2. Oprostitev velja ponovno od vključno januarja 2020 dalje.  
</t>
        </r>
      </text>
    </comment>
    <comment ref="D25" authorId="1" shapeId="0" xr:uid="{A9EBF4D4-A3D7-4D46-A9F0-267810809B71}">
      <text>
        <r>
          <rPr>
            <b/>
            <sz val="10"/>
            <color indexed="17"/>
            <rFont val="Tahoma"/>
            <family val="2"/>
            <charset val="238"/>
          </rPr>
          <t>znesek urne osnove za nadomestilo v breme delodajalca po ZDR ali kolektivni pogodbi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Copot</author>
  </authors>
  <commentList>
    <comment ref="P6" authorId="0" shapeId="0" xr:uid="{3ADB0844-6496-4F2B-B7DC-7E6D604CA0AB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splošni delovni koledar</t>
        </r>
      </text>
    </comment>
    <comment ref="P7" authorId="0" shapeId="0" xr:uid="{44AEEA65-74C9-4D92-9A64-5302045A5126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delovni koledar 5x7+5</t>
        </r>
      </text>
    </comment>
    <comment ref="P8" authorId="0" shapeId="0" xr:uid="{4B833993-9DAF-4701-AE2D-4638CBF42D18}">
      <text>
        <r>
          <rPr>
            <b/>
            <sz val="9"/>
            <color indexed="81"/>
            <rFont val="Tahoma"/>
            <family val="2"/>
            <charset val="238"/>
          </rPr>
          <t>Izberite ''DA'', če so na zahtevku delavci, ki imajo posebni delovni koledar. V tem primeru mora biti posebni delovni koledar priložen.</t>
        </r>
      </text>
    </comment>
  </commentList>
</comments>
</file>

<file path=xl/sharedStrings.xml><?xml version="1.0" encoding="utf-8"?>
<sst xmlns="http://schemas.openxmlformats.org/spreadsheetml/2006/main" count="395" uniqueCount="118">
  <si>
    <t>število dejanskih ur zadržanosti</t>
  </si>
  <si>
    <t>od</t>
  </si>
  <si>
    <t>do</t>
  </si>
  <si>
    <t>zadržanost v breme ZZZS</t>
  </si>
  <si>
    <t>šifra razloga zadržanosti</t>
  </si>
  <si>
    <t>II. bruto</t>
  </si>
  <si>
    <t>ur</t>
  </si>
  <si>
    <t>Zap.</t>
  </si>
  <si>
    <t>št.</t>
  </si>
  <si>
    <t>TRANSAKCIJSKI RAČUN:</t>
  </si>
  <si>
    <t>leta</t>
  </si>
  <si>
    <t xml:space="preserve">Šifra </t>
  </si>
  <si>
    <t>I. bruto</t>
  </si>
  <si>
    <t>delodajalca</t>
  </si>
  <si>
    <t>Datum:</t>
  </si>
  <si>
    <t>prispevki</t>
  </si>
  <si>
    <t>davčna številka</t>
  </si>
  <si>
    <t>prispevki od</t>
  </si>
  <si>
    <t>razlike do</t>
  </si>
  <si>
    <t xml:space="preserve">skupaj </t>
  </si>
  <si>
    <t>osebo</t>
  </si>
  <si>
    <t>za zavarovano</t>
  </si>
  <si>
    <t>Zadržan-a v breme ZZZS</t>
  </si>
  <si>
    <t>Naziv</t>
  </si>
  <si>
    <t>Zavod ne prevzema odgovornosti za morebitne napake, ki bodo nastale zaradi neustrezne uporabe tega pripomočka.</t>
  </si>
  <si>
    <t>ZAHTEVEK ZAVODU ZA ZDRAVSTVENO ZAVAROVANJE SLOVENIJE ZA REFUNDACIJO</t>
  </si>
  <si>
    <t>ob obdelavi zahtevkov za refundacijo na podlagi veljavnih predpisov in razpoložljivih podatkov.</t>
  </si>
  <si>
    <t>Priimek in ime delavca :</t>
  </si>
  <si>
    <t>dejanska mesečna obvezn. :</t>
  </si>
  <si>
    <t>šifra razloga zadržanosti :</t>
  </si>
  <si>
    <t>odstotek osnove glede na razlog :</t>
  </si>
  <si>
    <t>urna osnova za nadom. :</t>
  </si>
  <si>
    <t>bruto nadom.(I. bruto) :</t>
  </si>
  <si>
    <t>prispevki delodajalca :</t>
  </si>
  <si>
    <t>skupaj za zavarovano osebo :</t>
  </si>
  <si>
    <t>II. bruto :</t>
  </si>
  <si>
    <t>Če bi delavec-ka v mesecu zadržanosti od dela delal-a, bi znašala:</t>
  </si>
  <si>
    <t xml:space="preserve">Delodajalec vpiše podatke v označena (obarvana) polja na posameznih vnosnih listih za posamezne obračune in za zahtevek. </t>
  </si>
  <si>
    <t>Pojasnilo zahtevane vsebine nekaterih polj je zapisano v obliki komentarja (odpre se takrat, ko se z miško pomaknemo na polje).</t>
  </si>
  <si>
    <t>razl.</t>
  </si>
  <si>
    <t>zadr.</t>
  </si>
  <si>
    <t>Delodajalec (naziv, naslov)</t>
  </si>
  <si>
    <t>prispevki delod. ZZ</t>
  </si>
  <si>
    <t>prispevki delod. PIZ</t>
  </si>
  <si>
    <t>prispevki delod. ZAP</t>
  </si>
  <si>
    <t>prispevki delod. SV</t>
  </si>
  <si>
    <t>prispevki poš.pri delu</t>
  </si>
  <si>
    <t>A</t>
  </si>
  <si>
    <t>B</t>
  </si>
  <si>
    <t xml:space="preserve">Vlagatelj zahtevka za refundacijo mora pripraviti ločen obračun: </t>
  </si>
  <si>
    <t>- za vsak koledarski mesec zadržanosti posebej,</t>
  </si>
  <si>
    <t>- za vsako obdobje drugačne preostale delazmožnosti (ločeno za krajši in ločeno za polni delovni čas zadržanosti),</t>
  </si>
  <si>
    <t>A ali B</t>
  </si>
  <si>
    <t>povprečna mes.obveznost :</t>
  </si>
  <si>
    <t>št. normiranih ur</t>
  </si>
  <si>
    <r>
      <t xml:space="preserve">BRUTO NADOMESTIL PLAČ IN PRISPEVKOV OD RAZLIKE DO MINIMALNE PLAČE - </t>
    </r>
    <r>
      <rPr>
        <b/>
        <u/>
        <sz val="9"/>
        <rFont val="Arial CE"/>
        <charset val="238"/>
      </rPr>
      <t>FIKSNI OBRAČUN</t>
    </r>
  </si>
  <si>
    <t>norm.</t>
  </si>
  <si>
    <t>% prispev. delod. ZAP</t>
  </si>
  <si>
    <t>%oprostitve pris.delod. za PIZ</t>
  </si>
  <si>
    <t>olajšava prispevkov za PIZ</t>
  </si>
  <si>
    <t>polni prispevki delod. PIZ</t>
  </si>
  <si>
    <t>SKUPAJ</t>
  </si>
  <si>
    <t>% opr.</t>
  </si>
  <si>
    <t>% prisp.</t>
  </si>
  <si>
    <t>delodaj.</t>
  </si>
  <si>
    <t>za ZAP.</t>
  </si>
  <si>
    <t>skupno število delovnih dni v mesecu</t>
  </si>
  <si>
    <t>dejanska mesečna obveznost</t>
  </si>
  <si>
    <t>povprečna mesečna obveznost</t>
  </si>
  <si>
    <t>inval.podjetje oz. invalid nad kvoto</t>
  </si>
  <si>
    <t>Priimek in ime zavarovane osebe</t>
  </si>
  <si>
    <t xml:space="preserve">Pripomoček je vnaprej pripravljen za vnos največ 8 obračunov nadomestil plač med začasno zadržanostjo od dela v breme </t>
  </si>
  <si>
    <t>obveznega zdravstvenega zavarovanja. Vsak obračun se pripravi na posebnem listu (1.obr….8.obr.).</t>
  </si>
  <si>
    <t>skupaj prisp.od razlike do min.osnove:</t>
  </si>
  <si>
    <t>minim. osnove</t>
  </si>
  <si>
    <t>oprostitev vseh</t>
  </si>
  <si>
    <t>prisp.delodaj.</t>
  </si>
  <si>
    <t>brez vseh prisp.delodajalca</t>
  </si>
  <si>
    <t>ali invalid nad kvoto</t>
  </si>
  <si>
    <t>invalidsko podjetje</t>
  </si>
  <si>
    <t>prisp.PIZ</t>
  </si>
  <si>
    <t>delod.</t>
  </si>
  <si>
    <t>nadomestil plače in prispevkov od razlike do minimalne plače.</t>
  </si>
  <si>
    <t>Na zadnjem zavihku vlagatelj zapiše posebni delovni koledar delavca ali skupine delavcev, če ga ni mogoče označiti na zahtevku</t>
  </si>
  <si>
    <t>(če ne gre za koledar 5x8 ali 5x7+5)</t>
  </si>
  <si>
    <t xml:space="preserve">Na predzadnjem listu ''zahtevek'' se sproti oblikuje zahtevek Zavodu za zdravstveno zavarovanje Slovenije za refundacijo bruto </t>
  </si>
  <si>
    <t>Priimek in ime delavca ali več delavcev</t>
  </si>
  <si>
    <t>Datum</t>
  </si>
  <si>
    <t>število ur</t>
  </si>
  <si>
    <t>% osnove po 137. členu ZDR</t>
  </si>
  <si>
    <t>po ZDR</t>
  </si>
  <si>
    <t>Pravna podlaga</t>
  </si>
  <si>
    <t>COVID-19</t>
  </si>
  <si>
    <t>za mesec**</t>
  </si>
  <si>
    <t>*Posebni koledar za delavca ali skupino delavcev se prikaže na naslednjem zavihku.</t>
  </si>
  <si>
    <t>koledar 5x8</t>
  </si>
  <si>
    <t>koledar 5x7+5</t>
  </si>
  <si>
    <t>posebni koledar*</t>
  </si>
  <si>
    <t xml:space="preserve">Izjavljamo, da smo navedenim delavcem nadomestila izplačali dne: </t>
  </si>
  <si>
    <t xml:space="preserve">Urna </t>
  </si>
  <si>
    <t>osnova</t>
  </si>
  <si>
    <t>urna osnova za nadomestilo po ZDR:</t>
  </si>
  <si>
    <t>Zahtevek za refundacijo po 20. členu ZZUOOP</t>
  </si>
  <si>
    <t xml:space="preserve">Delavec o vsakokratni kratkotrajni odsotnosti zaradi bolezni pisno ali elektronsko obvesti delodajalca prvi dan odsotnosti. </t>
  </si>
  <si>
    <t>Obvestilo delavca ni priloga  zahtevka za refundacijo. Delavec ne sme opravljati pridobitnega dela ali se gibati izven kraja bivanja.</t>
  </si>
  <si>
    <t>BOLEZEN - 3 DNI</t>
  </si>
  <si>
    <t>MŠPRS</t>
  </si>
  <si>
    <t>20. člen ZZUOOP</t>
  </si>
  <si>
    <t>** možno vložiti le za mesece oktober, november, december 2020</t>
  </si>
  <si>
    <t>za obdobje zadržanosti od vključno 24.10. do vključno 31.12.2020</t>
  </si>
  <si>
    <t>(če bo ukrep podaljšan, pa tudi za obdobje zadržanosti v 2021 do izteka ukrepa)</t>
  </si>
  <si>
    <t xml:space="preserve">Delodajalcem se prizna povračilo oziroma refundacija izplačanih nadomestil plač delavcem v višini, ki jo izračuna Zavod </t>
  </si>
  <si>
    <r>
      <t xml:space="preserve">V primeru uveljavljanja pravice po 20. členu ZZUOOP </t>
    </r>
    <r>
      <rPr>
        <b/>
        <u/>
        <sz val="11"/>
        <color theme="3" tint="0.39997558519241921"/>
        <rFont val="Arial CE"/>
        <charset val="238"/>
      </rPr>
      <t>se eBOL ne izdaja</t>
    </r>
    <r>
      <rPr>
        <b/>
        <sz val="11"/>
        <color theme="3" tint="0.39997558519241921"/>
        <rFont val="Arial CE"/>
        <charset val="238"/>
      </rPr>
      <t>. Delavec je lahko odsoten brez eBOL in obveščanja</t>
    </r>
  </si>
  <si>
    <r>
      <rPr>
        <b/>
        <u/>
        <sz val="11"/>
        <color theme="3" tint="0.39997558519241921"/>
        <rFont val="Arial CE"/>
        <charset val="238"/>
      </rPr>
      <t xml:space="preserve"> osebnega zdravnika do 3 zaporedne delovne dni v kosu</t>
    </r>
    <r>
      <rPr>
        <b/>
        <sz val="11"/>
        <color theme="3" tint="0.39997558519241921"/>
        <rFont val="Arial CE"/>
        <charset val="238"/>
      </rPr>
      <t>, in sicer največ enkrat v posameznem koledarskem letu.</t>
    </r>
  </si>
  <si>
    <t>Zahtevek se v elektronski obliki posreduje preko spletne strani ZZZS (povezava v navodilih).</t>
  </si>
  <si>
    <t>Davčna št. :</t>
  </si>
  <si>
    <t>številka</t>
  </si>
  <si>
    <t>Davčna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</si>
</sst>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I_T_-;\-* #,##0.00\ _S_I_T_-;_-* &quot;-&quot;??\ _S_I_T_-;_-@_-"/>
    <numFmt numFmtId="165" formatCode="0.0000"/>
    <numFmt numFmtId="166" formatCode="dd/mm/yy;@"/>
    <numFmt numFmtId="167" formatCode="dd/mm/yyyy;@"/>
    <numFmt numFmtId="168" formatCode="00"/>
    <numFmt numFmtId="169" formatCode="#,##0.0000"/>
  </numFmts>
  <fonts count="4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7"/>
      <name val="Arial CE"/>
      <family val="2"/>
      <charset val="238"/>
    </font>
    <font>
      <i/>
      <sz val="9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2"/>
      <color indexed="16"/>
      <name val="Arial CE"/>
      <family val="2"/>
      <charset val="238"/>
    </font>
    <font>
      <sz val="11"/>
      <color indexed="16"/>
      <name val="Arial CE"/>
      <family val="2"/>
      <charset val="238"/>
    </font>
    <font>
      <b/>
      <sz val="11"/>
      <color indexed="16"/>
      <name val="Arial CE"/>
      <family val="2"/>
      <charset val="238"/>
    </font>
    <font>
      <b/>
      <sz val="10"/>
      <color indexed="17"/>
      <name val="Tahoma"/>
      <family val="2"/>
      <charset val="238"/>
    </font>
    <font>
      <b/>
      <sz val="11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rgb="FFFF0000"/>
      <name val="Arial CE"/>
      <family val="2"/>
      <charset val="238"/>
    </font>
    <font>
      <b/>
      <u/>
      <sz val="12"/>
      <color indexed="17"/>
      <name val="Arial CE"/>
      <family val="2"/>
      <charset val="238"/>
    </font>
    <font>
      <b/>
      <sz val="10"/>
      <color indexed="17"/>
      <name val="Arial CE"/>
      <charset val="238"/>
    </font>
    <font>
      <sz val="9"/>
      <name val="Arial CE"/>
      <charset val="238"/>
    </font>
    <font>
      <b/>
      <sz val="11"/>
      <color theme="3" tint="0.39997558519241921"/>
      <name val="Arial CE"/>
      <charset val="238"/>
    </font>
    <font>
      <b/>
      <u/>
      <sz val="11"/>
      <color theme="3" tint="0.39997558519241921"/>
      <name val="Arial CE"/>
      <charset val="238"/>
    </font>
    <font>
      <sz val="11"/>
      <color theme="3" tint="0.39997558519241921"/>
      <name val="Arial CE"/>
      <charset val="238"/>
    </font>
    <font>
      <sz val="10"/>
      <color theme="3" tint="0.39997558519241921"/>
      <name val="Arial CE"/>
      <charset val="238"/>
    </font>
    <font>
      <b/>
      <sz val="9"/>
      <color rgb="FFC00000"/>
      <name val="Arial CE"/>
      <charset val="238"/>
    </font>
    <font>
      <sz val="9"/>
      <color rgb="FFC0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1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/>
    <xf numFmtId="0" fontId="21" fillId="0" borderId="0" xfId="0" applyFont="1"/>
    <xf numFmtId="167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" fontId="5" fillId="2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 applyAlignment="1" applyProtection="1">
      <alignment horizontal="right"/>
      <protection hidden="1"/>
    </xf>
    <xf numFmtId="4" fontId="5" fillId="0" borderId="2" xfId="0" applyNumberFormat="1" applyFont="1" applyFill="1" applyBorder="1" applyAlignment="1" applyProtection="1">
      <alignment horizontal="right"/>
      <protection hidden="1"/>
    </xf>
    <xf numFmtId="4" fontId="5" fillId="0" borderId="4" xfId="0" applyNumberFormat="1" applyFont="1" applyFill="1" applyBorder="1" applyAlignment="1" applyProtection="1">
      <alignment horizontal="right"/>
      <protection hidden="1"/>
    </xf>
    <xf numFmtId="4" fontId="5" fillId="0" borderId="2" xfId="0" applyNumberFormat="1" applyFont="1" applyBorder="1" applyAlignment="1" applyProtection="1">
      <alignment horizontal="right"/>
      <protection hidden="1"/>
    </xf>
    <xf numFmtId="4" fontId="6" fillId="0" borderId="5" xfId="1" applyNumberFormat="1" applyFont="1" applyBorder="1" applyAlignment="1" applyProtection="1">
      <alignment horizontal="center"/>
      <protection hidden="1"/>
    </xf>
    <xf numFmtId="4" fontId="6" fillId="0" borderId="6" xfId="1" applyNumberFormat="1" applyFont="1" applyBorder="1" applyAlignment="1" applyProtection="1">
      <alignment horizontal="center"/>
      <protection hidden="1"/>
    </xf>
    <xf numFmtId="4" fontId="6" fillId="0" borderId="6" xfId="0" applyNumberFormat="1" applyFont="1" applyBorder="1" applyAlignment="1" applyProtection="1">
      <alignment horizontal="center"/>
      <protection hidden="1"/>
    </xf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4" fillId="0" borderId="0" xfId="0" quotePrefix="1" applyFont="1"/>
    <xf numFmtId="168" fontId="13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26" fillId="2" borderId="1" xfId="0" applyFont="1" applyFill="1" applyBorder="1" applyAlignment="1" applyProtection="1">
      <alignment horizont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166" fontId="26" fillId="2" borderId="1" xfId="0" applyNumberFormat="1" applyFont="1" applyFill="1" applyBorder="1" applyAlignment="1" applyProtection="1">
      <alignment horizontal="center"/>
      <protection locked="0"/>
    </xf>
    <xf numFmtId="0" fontId="26" fillId="2" borderId="8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left" vertical="top" wrapText="1"/>
    </xf>
    <xf numFmtId="0" fontId="28" fillId="2" borderId="1" xfId="0" applyFont="1" applyFill="1" applyBorder="1" applyAlignment="1" applyProtection="1">
      <alignment horizontal="center"/>
      <protection locked="0"/>
    </xf>
    <xf numFmtId="0" fontId="27" fillId="2" borderId="1" xfId="0" applyNumberFormat="1" applyFont="1" applyFill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hidden="1"/>
    </xf>
    <xf numFmtId="4" fontId="28" fillId="0" borderId="6" xfId="0" applyNumberFormat="1" applyFont="1" applyBorder="1" applyAlignment="1" applyProtection="1">
      <alignment horizontal="center"/>
      <protection hidden="1"/>
    </xf>
    <xf numFmtId="167" fontId="6" fillId="2" borderId="1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6" fillId="0" borderId="0" xfId="0" applyFont="1" applyProtection="1"/>
    <xf numFmtId="0" fontId="26" fillId="0" borderId="0" xfId="0" applyFont="1" applyFill="1" applyProtection="1"/>
    <xf numFmtId="0" fontId="26" fillId="0" borderId="0" xfId="0" applyFont="1" applyFill="1" applyAlignment="1" applyProtection="1">
      <alignment horizontal="center"/>
    </xf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3" fillId="0" borderId="0" xfId="0" applyFont="1" applyProtection="1"/>
    <xf numFmtId="0" fontId="25" fillId="0" borderId="8" xfId="0" applyFont="1" applyBorder="1" applyProtection="1"/>
    <xf numFmtId="0" fontId="27" fillId="0" borderId="10" xfId="0" applyFont="1" applyBorder="1" applyProtection="1"/>
    <xf numFmtId="0" fontId="25" fillId="0" borderId="0" xfId="0" applyFont="1" applyAlignment="1" applyProtection="1">
      <alignment horizontal="center"/>
    </xf>
    <xf numFmtId="0" fontId="25" fillId="0" borderId="8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vertical="center" wrapText="1"/>
    </xf>
    <xf numFmtId="0" fontId="25" fillId="0" borderId="0" xfId="0" applyFont="1" applyProtection="1"/>
    <xf numFmtId="0" fontId="4" fillId="0" borderId="0" xfId="0" applyFont="1" applyProtection="1"/>
    <xf numFmtId="0" fontId="25" fillId="0" borderId="2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2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4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11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2" fontId="5" fillId="0" borderId="0" xfId="0" applyNumberFormat="1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18" fillId="0" borderId="0" xfId="0" applyFont="1" applyProtection="1"/>
    <xf numFmtId="0" fontId="18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4" fontId="4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7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Protection="1"/>
    <xf numFmtId="0" fontId="7" fillId="0" borderId="0" xfId="0" applyFont="1" applyAlignment="1" applyProtection="1">
      <alignment horizontal="right"/>
    </xf>
    <xf numFmtId="0" fontId="28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0" fontId="2" fillId="0" borderId="0" xfId="0" applyFont="1" applyProtection="1"/>
    <xf numFmtId="0" fontId="6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40" fontId="6" fillId="0" borderId="0" xfId="1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7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2" fillId="0" borderId="0" xfId="0" applyFont="1" applyProtection="1"/>
    <xf numFmtId="0" fontId="9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5" borderId="2" xfId="0" applyNumberFormat="1" applyFont="1" applyFill="1" applyBorder="1" applyAlignment="1" applyProtection="1">
      <alignment horizontal="center"/>
      <protection locked="0"/>
    </xf>
    <xf numFmtId="2" fontId="4" fillId="6" borderId="2" xfId="0" applyNumberFormat="1" applyFont="1" applyFill="1" applyBorder="1" applyAlignment="1" applyProtection="1">
      <alignment horizontal="right"/>
      <protection hidden="1"/>
    </xf>
    <xf numFmtId="4" fontId="4" fillId="0" borderId="2" xfId="0" applyNumberFormat="1" applyFont="1" applyFill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/>
    </xf>
    <xf numFmtId="0" fontId="4" fillId="5" borderId="3" xfId="2" applyNumberFormat="1" applyFont="1" applyFill="1" applyBorder="1" applyAlignment="1" applyProtection="1">
      <alignment horizontal="center"/>
      <protection locked="0"/>
    </xf>
    <xf numFmtId="4" fontId="5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</xf>
    <xf numFmtId="2" fontId="6" fillId="0" borderId="9" xfId="0" applyNumberFormat="1" applyFont="1" applyBorder="1" applyAlignment="1" applyProtection="1">
      <alignment horizontal="center"/>
      <protection hidden="1"/>
    </xf>
    <xf numFmtId="4" fontId="6" fillId="0" borderId="9" xfId="1" applyNumberFormat="1" applyFont="1" applyBorder="1" applyAlignment="1" applyProtection="1">
      <alignment horizontal="center"/>
      <protection hidden="1"/>
    </xf>
    <xf numFmtId="4" fontId="28" fillId="0" borderId="9" xfId="1" applyNumberFormat="1" applyFont="1" applyBorder="1" applyAlignment="1" applyProtection="1">
      <alignment horizontal="center"/>
      <protection hidden="1"/>
    </xf>
    <xf numFmtId="2" fontId="6" fillId="0" borderId="11" xfId="0" applyNumberFormat="1" applyFont="1" applyBorder="1" applyAlignment="1" applyProtection="1">
      <alignment horizontal="center"/>
      <protection hidden="1"/>
    </xf>
    <xf numFmtId="4" fontId="6" fillId="0" borderId="11" xfId="1" applyNumberFormat="1" applyFont="1" applyBorder="1" applyAlignment="1" applyProtection="1">
      <alignment horizontal="center"/>
      <protection hidden="1"/>
    </xf>
    <xf numFmtId="4" fontId="28" fillId="0" borderId="11" xfId="1" applyNumberFormat="1" applyFont="1" applyBorder="1" applyAlignment="1" applyProtection="1">
      <alignment horizontal="center"/>
      <protection hidden="1"/>
    </xf>
    <xf numFmtId="4" fontId="28" fillId="0" borderId="6" xfId="1" applyNumberFormat="1" applyFont="1" applyBorder="1" applyAlignment="1" applyProtection="1">
      <alignment horizontal="center"/>
      <protection hidden="1"/>
    </xf>
    <xf numFmtId="2" fontId="6" fillId="0" borderId="23" xfId="0" applyNumberFormat="1" applyFont="1" applyBorder="1" applyAlignment="1" applyProtection="1">
      <alignment horizontal="center"/>
      <protection hidden="1"/>
    </xf>
    <xf numFmtId="4" fontId="6" fillId="0" borderId="23" xfId="1" applyNumberFormat="1" applyFont="1" applyBorder="1" applyAlignment="1" applyProtection="1">
      <alignment horizontal="center"/>
      <protection hidden="1"/>
    </xf>
    <xf numFmtId="166" fontId="6" fillId="0" borderId="25" xfId="0" applyNumberFormat="1" applyFont="1" applyBorder="1" applyAlignment="1" applyProtection="1">
      <alignment horizontal="center"/>
      <protection hidden="1"/>
    </xf>
    <xf numFmtId="166" fontId="6" fillId="0" borderId="27" xfId="0" applyNumberFormat="1" applyFont="1" applyBorder="1" applyAlignment="1" applyProtection="1">
      <alignment horizontal="center"/>
      <protection hidden="1"/>
    </xf>
    <xf numFmtId="1" fontId="6" fillId="0" borderId="23" xfId="0" applyNumberFormat="1" applyFont="1" applyBorder="1" applyAlignment="1" applyProtection="1">
      <alignment horizontal="right"/>
      <protection hidden="1"/>
    </xf>
    <xf numFmtId="1" fontId="6" fillId="0" borderId="6" xfId="0" applyNumberFormat="1" applyFont="1" applyBorder="1" applyAlignment="1" applyProtection="1">
      <alignment horizontal="right"/>
      <protection hidden="1"/>
    </xf>
    <xf numFmtId="1" fontId="6" fillId="0" borderId="9" xfId="0" applyNumberFormat="1" applyFont="1" applyBorder="1" applyAlignment="1" applyProtection="1">
      <alignment horizontal="right"/>
      <protection hidden="1"/>
    </xf>
    <xf numFmtId="1" fontId="6" fillId="0" borderId="11" xfId="0" applyNumberFormat="1" applyFont="1" applyBorder="1" applyAlignment="1" applyProtection="1">
      <alignment horizontal="right"/>
      <protection hidden="1"/>
    </xf>
    <xf numFmtId="2" fontId="6" fillId="0" borderId="13" xfId="0" applyNumberFormat="1" applyFont="1" applyBorder="1" applyAlignment="1" applyProtection="1">
      <alignment horizontal="center"/>
      <protection hidden="1"/>
    </xf>
    <xf numFmtId="4" fontId="6" fillId="0" borderId="13" xfId="1" applyNumberFormat="1" applyFont="1" applyBorder="1" applyAlignment="1" applyProtection="1">
      <alignment horizontal="center"/>
      <protection hidden="1"/>
    </xf>
    <xf numFmtId="4" fontId="28" fillId="0" borderId="13" xfId="1" applyNumberFormat="1" applyFont="1" applyBorder="1" applyAlignment="1" applyProtection="1">
      <alignment horizontal="center"/>
      <protection hidden="1"/>
    </xf>
    <xf numFmtId="1" fontId="6" fillId="0" borderId="13" xfId="0" applyNumberFormat="1" applyFont="1" applyBorder="1" applyAlignment="1" applyProtection="1">
      <alignment horizontal="right"/>
      <protection hidden="1"/>
    </xf>
    <xf numFmtId="166" fontId="6" fillId="0" borderId="28" xfId="0" applyNumberFormat="1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6" fontId="6" fillId="0" borderId="21" xfId="0" applyNumberFormat="1" applyFont="1" applyBorder="1" applyAlignment="1" applyProtection="1">
      <alignment horizontal="center"/>
      <protection hidden="1"/>
    </xf>
    <xf numFmtId="166" fontId="6" fillId="0" borderId="23" xfId="0" applyNumberFormat="1" applyFont="1" applyBorder="1" applyAlignment="1" applyProtection="1">
      <alignment horizontal="center"/>
      <protection hidden="1"/>
    </xf>
    <xf numFmtId="166" fontId="6" fillId="0" borderId="6" xfId="0" applyNumberFormat="1" applyFont="1" applyBorder="1" applyAlignment="1" applyProtection="1">
      <alignment horizontal="center"/>
      <protection hidden="1"/>
    </xf>
    <xf numFmtId="166" fontId="6" fillId="0" borderId="9" xfId="0" applyNumberFormat="1" applyFont="1" applyBorder="1" applyAlignment="1" applyProtection="1">
      <alignment horizontal="center"/>
      <protection hidden="1"/>
    </xf>
    <xf numFmtId="166" fontId="6" fillId="0" borderId="11" xfId="0" applyNumberFormat="1" applyFont="1" applyBorder="1" applyAlignment="1" applyProtection="1">
      <alignment horizontal="center"/>
      <protection hidden="1"/>
    </xf>
    <xf numFmtId="166" fontId="6" fillId="0" borderId="13" xfId="0" applyNumberFormat="1" applyFont="1" applyBorder="1" applyAlignment="1" applyProtection="1">
      <alignment horizontal="center"/>
      <protection hidden="1"/>
    </xf>
    <xf numFmtId="168" fontId="6" fillId="0" borderId="31" xfId="0" applyNumberFormat="1" applyFont="1" applyBorder="1" applyAlignment="1" applyProtection="1">
      <alignment horizontal="center"/>
      <protection hidden="1"/>
    </xf>
    <xf numFmtId="168" fontId="6" fillId="0" borderId="5" xfId="0" applyNumberFormat="1" applyFont="1" applyBorder="1" applyAlignment="1" applyProtection="1">
      <alignment horizontal="center"/>
      <protection hidden="1"/>
    </xf>
    <xf numFmtId="168" fontId="6" fillId="0" borderId="29" xfId="0" applyNumberFormat="1" applyFont="1" applyBorder="1" applyAlignment="1" applyProtection="1">
      <alignment horizontal="center"/>
      <protection hidden="1"/>
    </xf>
    <xf numFmtId="168" fontId="6" fillId="0" borderId="15" xfId="0" applyNumberFormat="1" applyFont="1" applyBorder="1" applyAlignment="1" applyProtection="1">
      <alignment horizontal="center"/>
      <protection hidden="1"/>
    </xf>
    <xf numFmtId="168" fontId="6" fillId="0" borderId="30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left"/>
      <protection hidden="1"/>
    </xf>
    <xf numFmtId="0" fontId="10" fillId="0" borderId="1" xfId="0" applyFont="1" applyBorder="1" applyProtection="1"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30" fillId="0" borderId="9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31" fillId="0" borderId="9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30" fillId="0" borderId="12" xfId="0" applyFont="1" applyBorder="1" applyAlignment="1" applyProtection="1">
      <alignment horizontal="center"/>
      <protection hidden="1"/>
    </xf>
    <xf numFmtId="0" fontId="31" fillId="0" borderId="11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30" fillId="0" borderId="13" xfId="0" applyFont="1" applyBorder="1" applyAlignment="1" applyProtection="1">
      <alignment horizontal="center"/>
      <protection hidden="1"/>
    </xf>
    <xf numFmtId="0" fontId="8" fillId="0" borderId="13" xfId="0" applyFont="1" applyBorder="1" applyAlignment="1" applyProtection="1">
      <alignment horizontal="center"/>
      <protection hidden="1"/>
    </xf>
    <xf numFmtId="0" fontId="31" fillId="0" borderId="13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7" fontId="6" fillId="0" borderId="0" xfId="0" applyNumberFormat="1" applyFont="1" applyFill="1" applyBorder="1" applyAlignment="1" applyProtection="1">
      <alignment horizontal="center"/>
      <protection hidden="1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3" fillId="0" borderId="0" xfId="0" applyFont="1"/>
    <xf numFmtId="0" fontId="34" fillId="0" borderId="0" xfId="0" applyFont="1"/>
    <xf numFmtId="0" fontId="27" fillId="0" borderId="0" xfId="0" applyFont="1"/>
    <xf numFmtId="0" fontId="25" fillId="6" borderId="0" xfId="0" applyFont="1" applyFill="1" applyAlignment="1" applyProtection="1">
      <alignment horizontal="right"/>
    </xf>
    <xf numFmtId="0" fontId="25" fillId="6" borderId="0" xfId="0" applyFont="1" applyFill="1" applyAlignment="1" applyProtection="1">
      <alignment horizontal="left"/>
    </xf>
    <xf numFmtId="0" fontId="25" fillId="6" borderId="0" xfId="0" applyFont="1" applyFill="1" applyAlignment="1" applyProtection="1"/>
    <xf numFmtId="0" fontId="26" fillId="6" borderId="0" xfId="0" applyFont="1" applyFill="1" applyAlignment="1" applyProtection="1">
      <alignment horizontal="center"/>
    </xf>
    <xf numFmtId="0" fontId="26" fillId="6" borderId="0" xfId="0" applyFont="1" applyFill="1" applyProtection="1"/>
    <xf numFmtId="0" fontId="4" fillId="6" borderId="7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right"/>
    </xf>
    <xf numFmtId="165" fontId="4" fillId="6" borderId="0" xfId="0" applyNumberFormat="1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4" fontId="4" fillId="6" borderId="0" xfId="0" applyNumberFormat="1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left"/>
    </xf>
    <xf numFmtId="0" fontId="26" fillId="6" borderId="0" xfId="0" applyFont="1" applyFill="1" applyBorder="1" applyAlignment="1" applyProtection="1">
      <alignment horizontal="center"/>
    </xf>
    <xf numFmtId="0" fontId="25" fillId="6" borderId="0" xfId="0" applyFont="1" applyFill="1" applyBorder="1" applyAlignment="1" applyProtection="1">
      <alignment horizontal="left"/>
    </xf>
    <xf numFmtId="166" fontId="4" fillId="6" borderId="0" xfId="0" applyNumberFormat="1" applyFont="1" applyFill="1" applyBorder="1" applyAlignment="1" applyProtection="1">
      <alignment horizontal="center"/>
    </xf>
    <xf numFmtId="0" fontId="4" fillId="6" borderId="0" xfId="0" applyFont="1" applyFill="1" applyBorder="1" applyProtection="1"/>
    <xf numFmtId="0" fontId="4" fillId="6" borderId="0" xfId="0" applyFont="1" applyFill="1" applyBorder="1" applyAlignment="1" applyProtection="1">
      <alignment horizontal="right"/>
    </xf>
    <xf numFmtId="4" fontId="4" fillId="6" borderId="0" xfId="0" applyNumberFormat="1" applyFont="1" applyFill="1" applyBorder="1" applyAlignment="1" applyProtection="1">
      <alignment horizontal="right"/>
      <protection hidden="1"/>
    </xf>
    <xf numFmtId="4" fontId="4" fillId="0" borderId="32" xfId="0" applyNumberFormat="1" applyFont="1" applyFill="1" applyBorder="1" applyAlignment="1" applyProtection="1">
      <alignment horizontal="right"/>
      <protection hidden="1"/>
    </xf>
    <xf numFmtId="0" fontId="2" fillId="6" borderId="0" xfId="0" applyFont="1" applyFill="1" applyBorder="1" applyProtection="1"/>
    <xf numFmtId="4" fontId="5" fillId="2" borderId="1" xfId="0" quotePrefix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6" borderId="0" xfId="0" applyFont="1" applyFill="1" applyBorder="1" applyAlignment="1" applyProtection="1">
      <alignment horizontal="left"/>
    </xf>
    <xf numFmtId="1" fontId="1" fillId="6" borderId="0" xfId="0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Protection="1"/>
    <xf numFmtId="0" fontId="0" fillId="0" borderId="0" xfId="0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>
      <alignment horizontal="right"/>
    </xf>
    <xf numFmtId="0" fontId="0" fillId="0" borderId="31" xfId="0" applyBorder="1" applyAlignment="1" applyProtection="1">
      <alignment horizontal="center"/>
      <protection hidden="1"/>
    </xf>
    <xf numFmtId="49" fontId="25" fillId="6" borderId="0" xfId="0" applyNumberFormat="1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/>
    </xf>
    <xf numFmtId="169" fontId="4" fillId="2" borderId="1" xfId="0" applyNumberFormat="1" applyFont="1" applyFill="1" applyBorder="1" applyAlignment="1" applyProtection="1">
      <alignment horizontal="center"/>
      <protection locked="0"/>
    </xf>
    <xf numFmtId="0" fontId="26" fillId="6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 applyProtection="1">
      <protection locked="0"/>
    </xf>
    <xf numFmtId="4" fontId="6" fillId="0" borderId="31" xfId="1" applyNumberFormat="1" applyFont="1" applyBorder="1" applyAlignment="1" applyProtection="1">
      <alignment horizontal="center"/>
      <protection hidden="1"/>
    </xf>
    <xf numFmtId="4" fontId="6" fillId="0" borderId="24" xfId="1" applyNumberFormat="1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center" wrapText="1"/>
    </xf>
    <xf numFmtId="0" fontId="4" fillId="0" borderId="0" xfId="0" applyFont="1"/>
    <xf numFmtId="0" fontId="36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0" fontId="36" fillId="0" borderId="0" xfId="0" applyFont="1"/>
    <xf numFmtId="0" fontId="38" fillId="6" borderId="0" xfId="0" applyFont="1" applyFill="1" applyAlignment="1">
      <alignment horizontal="center"/>
    </xf>
    <xf numFmtId="0" fontId="36" fillId="6" borderId="0" xfId="0" applyFont="1" applyFill="1"/>
    <xf numFmtId="0" fontId="36" fillId="6" borderId="0" xfId="0" applyFont="1" applyFill="1" applyAlignment="1">
      <alignment horizontal="left"/>
    </xf>
    <xf numFmtId="0" fontId="38" fillId="6" borderId="0" xfId="0" applyFont="1" applyFill="1"/>
    <xf numFmtId="0" fontId="38" fillId="6" borderId="0" xfId="0" applyFont="1" applyFill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right"/>
    </xf>
    <xf numFmtId="0" fontId="28" fillId="5" borderId="1" xfId="0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165" fontId="6" fillId="0" borderId="23" xfId="0" applyNumberFormat="1" applyFont="1" applyBorder="1" applyAlignment="1" applyProtection="1">
      <alignment horizontal="center"/>
      <protection hidden="1"/>
    </xf>
    <xf numFmtId="165" fontId="6" fillId="0" borderId="6" xfId="0" applyNumberFormat="1" applyFont="1" applyBorder="1" applyAlignment="1" applyProtection="1">
      <alignment horizontal="center"/>
      <protection hidden="1"/>
    </xf>
    <xf numFmtId="165" fontId="6" fillId="0" borderId="11" xfId="0" applyNumberFormat="1" applyFont="1" applyBorder="1" applyAlignment="1" applyProtection="1">
      <alignment horizontal="center"/>
      <protection hidden="1"/>
    </xf>
    <xf numFmtId="165" fontId="6" fillId="0" borderId="9" xfId="0" applyNumberFormat="1" applyFont="1" applyBorder="1" applyAlignment="1" applyProtection="1">
      <alignment horizontal="center"/>
      <protection hidden="1"/>
    </xf>
    <xf numFmtId="165" fontId="6" fillId="0" borderId="13" xfId="0" applyNumberFormat="1" applyFont="1" applyBorder="1" applyAlignment="1" applyProtection="1">
      <alignment horizontal="center"/>
      <protection hidden="1"/>
    </xf>
    <xf numFmtId="0" fontId="0" fillId="3" borderId="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5" fillId="6" borderId="0" xfId="0" applyFont="1" applyFill="1" applyBorder="1" applyAlignment="1" applyProtection="1">
      <alignment horizontal="right" vertical="center" wrapText="1"/>
    </xf>
    <xf numFmtId="0" fontId="4" fillId="6" borderId="0" xfId="0" applyFont="1" applyFill="1" applyBorder="1" applyAlignment="1" applyProtection="1">
      <alignment horizontal="right" vertical="center" wrapText="1"/>
    </xf>
    <xf numFmtId="0" fontId="4" fillId="6" borderId="0" xfId="0" applyFont="1" applyFill="1" applyBorder="1" applyAlignment="1" applyProtection="1">
      <alignment horizontal="center" vertical="top" wrapText="1"/>
    </xf>
    <xf numFmtId="4" fontId="4" fillId="0" borderId="7" xfId="0" applyNumberFormat="1" applyFont="1" applyFill="1" applyBorder="1" applyAlignment="1" applyProtection="1">
      <alignment vertical="center" wrapText="1"/>
      <protection hidden="1"/>
    </xf>
    <xf numFmtId="0" fontId="0" fillId="0" borderId="14" xfId="0" applyFill="1" applyBorder="1" applyAlignment="1" applyProtection="1">
      <alignment vertical="center" wrapText="1"/>
      <protection hidden="1"/>
    </xf>
    <xf numFmtId="0" fontId="25" fillId="0" borderId="0" xfId="0" quotePrefix="1" applyFont="1" applyFill="1" applyBorder="1" applyAlignment="1" applyProtection="1">
      <alignment horizontal="right"/>
    </xf>
    <xf numFmtId="0" fontId="27" fillId="0" borderId="0" xfId="0" applyFont="1" applyBorder="1" applyAlignment="1">
      <alignment horizontal="right"/>
    </xf>
    <xf numFmtId="0" fontId="25" fillId="0" borderId="12" xfId="0" applyFont="1" applyBorder="1" applyAlignment="1" applyProtection="1">
      <alignment horizontal="right"/>
    </xf>
    <xf numFmtId="0" fontId="25" fillId="0" borderId="20" xfId="0" applyFont="1" applyBorder="1" applyAlignment="1" applyProtection="1">
      <alignment horizontal="right"/>
    </xf>
    <xf numFmtId="49" fontId="25" fillId="2" borderId="7" xfId="0" applyNumberFormat="1" applyFont="1" applyFill="1" applyBorder="1" applyAlignment="1" applyProtection="1">
      <alignment horizontal="center"/>
      <protection locked="0"/>
    </xf>
    <xf numFmtId="0" fontId="27" fillId="2" borderId="16" xfId="0" applyFont="1" applyFill="1" applyBorder="1" applyAlignment="1" applyProtection="1">
      <alignment horizontal="center"/>
      <protection locked="0"/>
    </xf>
    <xf numFmtId="0" fontId="27" fillId="2" borderId="14" xfId="0" applyFont="1" applyFill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2" fontId="25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/>
    <xf numFmtId="4" fontId="4" fillId="0" borderId="14" xfId="0" applyNumberFormat="1" applyFont="1" applyFill="1" applyBorder="1" applyAlignment="1" applyProtection="1">
      <alignment vertical="center" wrapText="1"/>
      <protection hidden="1"/>
    </xf>
    <xf numFmtId="0" fontId="1" fillId="0" borderId="17" xfId="0" applyFont="1" applyFill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0" borderId="0" xfId="0" applyFont="1" applyAlignment="1"/>
    <xf numFmtId="0" fontId="6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28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  <xf numFmtId="0" fontId="28" fillId="0" borderId="0" xfId="0" applyFont="1" applyFill="1"/>
    <xf numFmtId="0" fontId="27" fillId="0" borderId="0" xfId="0" applyFont="1" applyFill="1"/>
    <xf numFmtId="166" fontId="6" fillId="2" borderId="8" xfId="0" applyNumberFormat="1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1" fontId="27" fillId="2" borderId="8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protection locked="0"/>
    </xf>
    <xf numFmtId="0" fontId="28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0" fillId="7" borderId="29" xfId="0" applyFont="1" applyFill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0" fillId="0" borderId="0" xfId="0" applyFont="1" applyAlignment="1" applyProtection="1"/>
    <xf numFmtId="0" fontId="0" fillId="0" borderId="0" xfId="0" applyFont="1" applyAlignment="1"/>
    <xf numFmtId="49" fontId="4" fillId="2" borderId="8" xfId="0" applyNumberFormat="1" applyFont="1" applyFill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" fontId="0" fillId="6" borderId="0" xfId="0" applyNumberFormat="1" applyFont="1" applyFill="1" applyAlignment="1">
      <alignment horizontal="center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166" fontId="6" fillId="0" borderId="24" xfId="0" applyNumberFormat="1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166" fontId="6" fillId="0" borderId="12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0" fillId="0" borderId="26" xfId="0" applyFont="1" applyBorder="1" applyAlignment="1" applyProtection="1">
      <alignment horizontal="center"/>
      <protection hidden="1"/>
    </xf>
    <xf numFmtId="0" fontId="0" fillId="0" borderId="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</cellXfs>
  <cellStyles count="3">
    <cellStyle name="Navadno" xfId="0" builtinId="0"/>
    <cellStyle name="Odstotek" xfId="2" builtinId="5"/>
    <cellStyle name="Vejic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1691640</xdr:colOff>
      <xdr:row>0</xdr:row>
      <xdr:rowOff>0</xdr:rowOff>
    </xdr:from>
    <xdr:to>
      <xdr:col>1</xdr:col>
      <xdr:colOff>1837884</xdr:colOff>
      <xdr:row>4</xdr:row>
      <xdr:rowOff>55150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B0E9855-125D-431E-B86B-AC64DEB71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0"/>
          <a:ext cx="3598104" cy="786670"/>
        </a:xfrm>
        <a:prstGeom prst="rect">
          <a:avLst/>
        </a:prstGeom>
      </xdr:spPr>
    </xdr:pic>
    <xdr:clientData/>
  </xdr:twoCellAnchor>
  <xdr:twoCellAnchor editAs="oneCell">
    <xdr:from>
      <xdr:col>0</xdr:col>
      <xdr:colOff>1691640</xdr:colOff>
      <xdr:row>0</xdr:row>
      <xdr:rowOff>0</xdr:rowOff>
    </xdr:from>
    <xdr:to>
      <xdr:col>1</xdr:col>
      <xdr:colOff>1837884</xdr:colOff>
      <xdr:row>4</xdr:row>
      <xdr:rowOff>55150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F6021C1-8EA9-464A-9975-2AB9B52F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" y="0"/>
          <a:ext cx="3598104" cy="786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35"/>
  </sheetPr>
  <dimension ref="A5:E79"/>
  <sheetViews>
    <sheetView showGridLines="0" tabSelected="1" workbookViewId="0"/>
  </sheetViews>
  <sheetFormatPr defaultColWidth="9.140625" defaultRowHeight="12.75" x14ac:dyDescent="0.2"/>
  <cols>
    <col min="1" max="1" width="50.28515625" style="6" customWidth="1"/>
    <col min="2" max="2" width="75.5703125" style="6" customWidth="1"/>
    <col min="3" max="16384" width="9.140625" style="6"/>
  </cols>
  <sheetData>
    <row r="5" spans="1:2" ht="15.75" x14ac:dyDescent="0.25">
      <c r="A5" s="183"/>
    </row>
    <row r="6" spans="1:2" ht="15.75" x14ac:dyDescent="0.25">
      <c r="A6" s="183" t="s">
        <v>102</v>
      </c>
    </row>
    <row r="8" spans="1:2" x14ac:dyDescent="0.2">
      <c r="A8" s="5" t="s">
        <v>71</v>
      </c>
      <c r="B8" s="5"/>
    </row>
    <row r="9" spans="1:2" x14ac:dyDescent="0.2">
      <c r="A9" s="5" t="s">
        <v>72</v>
      </c>
      <c r="B9" s="5"/>
    </row>
    <row r="10" spans="1:2" x14ac:dyDescent="0.2">
      <c r="A10" s="5"/>
      <c r="B10" s="5"/>
    </row>
    <row r="11" spans="1:2" x14ac:dyDescent="0.2">
      <c r="A11" s="5" t="s">
        <v>49</v>
      </c>
      <c r="B11" s="5"/>
    </row>
    <row r="12" spans="1:2" x14ac:dyDescent="0.2">
      <c r="A12" s="22" t="s">
        <v>50</v>
      </c>
      <c r="B12" s="5"/>
    </row>
    <row r="13" spans="1:2" x14ac:dyDescent="0.2">
      <c r="A13" s="22" t="s">
        <v>51</v>
      </c>
      <c r="B13" s="5"/>
    </row>
    <row r="14" spans="1:2" ht="13.5" customHeight="1" x14ac:dyDescent="0.2">
      <c r="A14" s="22"/>
      <c r="B14" s="5"/>
    </row>
    <row r="15" spans="1:2" ht="13.5" customHeight="1" x14ac:dyDescent="0.2">
      <c r="A15" s="22" t="s">
        <v>83</v>
      </c>
      <c r="B15" s="5"/>
    </row>
    <row r="16" spans="1:2" ht="13.5" customHeight="1" x14ac:dyDescent="0.2">
      <c r="A16" s="184" t="s">
        <v>84</v>
      </c>
      <c r="B16" s="5"/>
    </row>
    <row r="17" spans="1:2" x14ac:dyDescent="0.2">
      <c r="A17" s="5" t="s">
        <v>85</v>
      </c>
      <c r="B17" s="5"/>
    </row>
    <row r="18" spans="1:2" x14ac:dyDescent="0.2">
      <c r="A18" s="5" t="s">
        <v>82</v>
      </c>
      <c r="B18" s="5"/>
    </row>
    <row r="19" spans="1:2" x14ac:dyDescent="0.2">
      <c r="A19" s="5"/>
      <c r="B19" s="5"/>
    </row>
    <row r="20" spans="1:2" x14ac:dyDescent="0.2">
      <c r="A20" s="5" t="s">
        <v>37</v>
      </c>
      <c r="B20" s="5"/>
    </row>
    <row r="21" spans="1:2" x14ac:dyDescent="0.2">
      <c r="A21" s="5" t="s">
        <v>38</v>
      </c>
      <c r="B21" s="5"/>
    </row>
    <row r="22" spans="1:2" x14ac:dyDescent="0.2">
      <c r="A22" s="5"/>
      <c r="B22" s="5"/>
    </row>
    <row r="23" spans="1:2" x14ac:dyDescent="0.2">
      <c r="A23" s="5" t="s">
        <v>24</v>
      </c>
      <c r="B23" s="5"/>
    </row>
    <row r="24" spans="1:2" x14ac:dyDescent="0.2">
      <c r="A24" s="5" t="s">
        <v>111</v>
      </c>
      <c r="B24" s="5"/>
    </row>
    <row r="25" spans="1:2" x14ac:dyDescent="0.2">
      <c r="A25" s="5" t="s">
        <v>26</v>
      </c>
      <c r="B25" s="5"/>
    </row>
    <row r="26" spans="1:2" x14ac:dyDescent="0.2">
      <c r="A26" s="5"/>
      <c r="B26" s="5"/>
    </row>
    <row r="27" spans="1:2" x14ac:dyDescent="0.2">
      <c r="A27" s="5" t="s">
        <v>114</v>
      </c>
      <c r="B27" s="5"/>
    </row>
    <row r="28" spans="1:2" x14ac:dyDescent="0.2">
      <c r="A28" s="5"/>
      <c r="B28" s="5"/>
    </row>
    <row r="29" spans="1:2" x14ac:dyDescent="0.2">
      <c r="A29" s="7">
        <v>44130</v>
      </c>
      <c r="B29" s="8"/>
    </row>
    <row r="33" spans="1:5" x14ac:dyDescent="0.2">
      <c r="E33" s="9"/>
    </row>
    <row r="39" spans="1:5" s="10" customFormat="1" x14ac:dyDescent="0.2"/>
    <row r="41" spans="1:5" ht="15" x14ac:dyDescent="0.25">
      <c r="A41" s="11"/>
    </row>
    <row r="51" ht="13.5" customHeight="1" x14ac:dyDescent="0.2"/>
    <row r="62" ht="38.25" customHeight="1" x14ac:dyDescent="0.2"/>
    <row r="79" ht="36" customHeight="1" x14ac:dyDescent="0.2"/>
  </sheetData>
  <sheetProtection algorithmName="SHA-512" hashValue="yNfOSLnegK9d+4YDD4wqeKwfAGdWfRSDvaMUuo27nb076pKB0Mvt6+SQY3zKRONTyGHuR9R2V2qkb9+p2EiocA==" saltValue="NzkNKCCxLhiYIxoOM1j8jA==" spinCount="100000" sheet="1" selectLockedCells="1"/>
  <phoneticPr fontId="2" type="noConversion"/>
  <pageMargins left="0.25" right="0.25" top="0.75" bottom="0.75" header="0.3" footer="0.3"/>
  <pageSetup paperSize="9" orientation="landscape" horizontalDpi="120" verticalDpi="14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E2frKrNFeHjRUeBH2eQd9AHXT56uF8D8EJImOuot4s47abAgjODFyCL55tEVywd5rt9YC2oJBX3WzZlmf1x9Yw==" saltValue="LE1tgHk5fPzvhc8Ejft3lA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9C955EE7-03F5-4780-AB89-C6C430A78438}">
      <formula1>"A,B"</formula1>
    </dataValidation>
    <dataValidation type="list" allowBlank="1" showInputMessage="1" showErrorMessage="1" sqref="H11:H12" xr:uid="{D3488D2A-4860-4A02-9AAC-AFF643A0BB57}">
      <formula1>"DA,NE"</formula1>
    </dataValidation>
    <dataValidation type="list" allowBlank="1" showInputMessage="1" showErrorMessage="1" sqref="H14" xr:uid="{6A8C4490-902F-4E57-B911-A362473729F4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868399-78D7-44B8-93E5-E65369CBB16B}">
          <x14:formula1>
            <xm:f>'skriti šifrant'!$A$1:$A$3</xm:f>
          </x14:formula1>
          <xm:sqref>H13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BfqtAgB0qwJ+3QSpWQnbtcbE6Z4U6rzhIFbVcEM/ZS5wcTpZV+dnbYblvyK20B8XWlEVb7nCUA2cEa5JLKzADA==" saltValue="AEw6d3EWujAcqWCOAoxNcA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820E6FCA-B128-46BE-9D5B-06D09225179C}">
      <formula1>"A,B"</formula1>
    </dataValidation>
    <dataValidation type="list" allowBlank="1" showInputMessage="1" showErrorMessage="1" sqref="H11:H12" xr:uid="{F604EC89-E841-4515-A48F-2A366C3DE8F7}">
      <formula1>"DA,NE"</formula1>
    </dataValidation>
    <dataValidation type="list" allowBlank="1" showInputMessage="1" showErrorMessage="1" sqref="H14" xr:uid="{443E805C-DEF5-44FF-B0E5-B141697B5C22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D90302-A12B-435F-922C-44DDD0CF13E0}">
          <x14:formula1>
            <xm:f>'skriti šifrant'!$A$1:$A$3</xm:f>
          </x14:formula1>
          <xm:sqref>H13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tabColor indexed="11"/>
    <pageSetUpPr fitToPage="1"/>
  </sheetPr>
  <dimension ref="A1:Q48"/>
  <sheetViews>
    <sheetView showGridLines="0" showZeros="0" zoomScale="95" workbookViewId="0">
      <selection sqref="A1:D1"/>
    </sheetView>
  </sheetViews>
  <sheetFormatPr defaultColWidth="9.140625" defaultRowHeight="12.75" x14ac:dyDescent="0.2"/>
  <cols>
    <col min="1" max="1" width="4.140625" style="105" customWidth="1"/>
    <col min="2" max="2" width="9.85546875" style="105" customWidth="1"/>
    <col min="3" max="3" width="14.85546875" style="105" customWidth="1"/>
    <col min="4" max="4" width="10.85546875" style="105" customWidth="1"/>
    <col min="5" max="6" width="8.5703125" style="86" customWidth="1"/>
    <col min="7" max="7" width="5.5703125" style="105" customWidth="1"/>
    <col min="8" max="8" width="7.140625" style="86" customWidth="1"/>
    <col min="9" max="9" width="11.28515625" style="86" customWidth="1"/>
    <col min="10" max="10" width="10.85546875" style="86" customWidth="1"/>
    <col min="11" max="11" width="7.42578125" style="86" customWidth="1"/>
    <col min="12" max="12" width="8.42578125" style="86" customWidth="1"/>
    <col min="13" max="13" width="10.42578125" style="105" customWidth="1"/>
    <col min="14" max="14" width="11.85546875" style="105" customWidth="1"/>
    <col min="15" max="15" width="12.42578125" style="105" customWidth="1"/>
    <col min="16" max="16" width="14.140625" style="86" customWidth="1"/>
    <col min="17" max="17" width="16.42578125" style="86" customWidth="1"/>
    <col min="18" max="16384" width="9.140625" style="86"/>
  </cols>
  <sheetData>
    <row r="1" spans="1:16" s="84" customFormat="1" ht="15.75" customHeight="1" x14ac:dyDescent="0.2">
      <c r="A1" s="278" t="s">
        <v>41</v>
      </c>
      <c r="B1" s="279"/>
      <c r="C1" s="279"/>
      <c r="D1" s="279"/>
      <c r="E1" s="39"/>
      <c r="F1" s="83" t="s">
        <v>25</v>
      </c>
      <c r="G1" s="85"/>
      <c r="J1" s="85"/>
      <c r="K1" s="85"/>
      <c r="L1" s="85"/>
      <c r="M1" s="85"/>
      <c r="N1" s="85"/>
    </row>
    <row r="2" spans="1:16" s="84" customFormat="1" x14ac:dyDescent="0.2">
      <c r="A2" s="280"/>
      <c r="B2" s="280"/>
      <c r="C2" s="279"/>
      <c r="D2" s="279"/>
      <c r="E2" s="39"/>
      <c r="F2" s="83" t="s">
        <v>55</v>
      </c>
      <c r="G2" s="85"/>
      <c r="H2" s="86"/>
      <c r="I2" s="86"/>
      <c r="J2" s="85"/>
      <c r="K2" s="85"/>
      <c r="L2" s="85"/>
      <c r="M2" s="85"/>
      <c r="N2" s="85"/>
    </row>
    <row r="3" spans="1:16" s="84" customFormat="1" x14ac:dyDescent="0.2">
      <c r="A3" s="280"/>
      <c r="B3" s="280"/>
      <c r="C3" s="279"/>
      <c r="D3" s="279"/>
      <c r="E3" s="39"/>
      <c r="G3" s="140"/>
    </row>
    <row r="4" spans="1:16" s="84" customFormat="1" x14ac:dyDescent="0.2">
      <c r="A4" s="281"/>
      <c r="B4" s="282"/>
      <c r="C4" s="282"/>
      <c r="D4" s="282"/>
      <c r="E4" s="39"/>
      <c r="F4" s="287" t="s">
        <v>92</v>
      </c>
      <c r="G4" s="288"/>
      <c r="H4" s="288"/>
      <c r="I4" s="222"/>
      <c r="K4" s="87" t="s">
        <v>93</v>
      </c>
      <c r="M4" s="40"/>
      <c r="N4" s="88" t="s">
        <v>10</v>
      </c>
      <c r="O4" s="241">
        <v>2020</v>
      </c>
    </row>
    <row r="5" spans="1:16" s="84" customFormat="1" x14ac:dyDescent="0.2">
      <c r="A5" s="281"/>
      <c r="B5" s="282"/>
      <c r="C5" s="282"/>
      <c r="D5" s="282"/>
      <c r="F5" s="289" t="s">
        <v>107</v>
      </c>
      <c r="G5" s="290"/>
      <c r="H5" s="290"/>
      <c r="I5" s="223"/>
      <c r="M5" s="90"/>
      <c r="N5" s="85"/>
      <c r="O5" s="85"/>
    </row>
    <row r="6" spans="1:16" s="84" customFormat="1" ht="15" x14ac:dyDescent="0.25">
      <c r="C6" s="119" t="s">
        <v>106</v>
      </c>
      <c r="D6" s="285"/>
      <c r="E6" s="286"/>
      <c r="G6" s="85"/>
      <c r="H6" s="275" t="s">
        <v>66</v>
      </c>
      <c r="I6" s="275"/>
      <c r="J6" s="276"/>
      <c r="K6" s="276"/>
      <c r="L6" s="277"/>
      <c r="M6" s="41"/>
      <c r="N6" s="85"/>
      <c r="O6" s="208" t="s">
        <v>95</v>
      </c>
      <c r="P6" s="207"/>
    </row>
    <row r="7" spans="1:16" s="84" customFormat="1" ht="15" x14ac:dyDescent="0.25">
      <c r="C7" s="119" t="s">
        <v>16</v>
      </c>
      <c r="D7" s="285"/>
      <c r="E7" s="286"/>
      <c r="G7" s="85"/>
      <c r="H7" s="275" t="s">
        <v>67</v>
      </c>
      <c r="I7" s="275"/>
      <c r="J7" s="276"/>
      <c r="K7" s="276"/>
      <c r="L7" s="277"/>
      <c r="M7" s="41"/>
      <c r="N7" s="93" t="s">
        <v>6</v>
      </c>
      <c r="O7" s="208" t="s">
        <v>96</v>
      </c>
      <c r="P7" s="207"/>
    </row>
    <row r="8" spans="1:16" s="84" customFormat="1" ht="15" x14ac:dyDescent="0.25">
      <c r="G8" s="85"/>
      <c r="H8" s="275" t="s">
        <v>68</v>
      </c>
      <c r="I8" s="275"/>
      <c r="J8" s="276"/>
      <c r="K8" s="276"/>
      <c r="L8" s="277"/>
      <c r="M8" s="41"/>
      <c r="N8" s="91" t="s">
        <v>6</v>
      </c>
      <c r="O8" s="208" t="s">
        <v>97</v>
      </c>
      <c r="P8" s="207"/>
    </row>
    <row r="9" spans="1:16" s="84" customFormat="1" ht="12" x14ac:dyDescent="0.2">
      <c r="G9" s="85"/>
      <c r="H9" s="93"/>
      <c r="I9" s="93"/>
      <c r="M9" s="90"/>
      <c r="N9" s="85"/>
      <c r="O9" s="85"/>
    </row>
    <row r="10" spans="1:16" s="94" customFormat="1" x14ac:dyDescent="0.2">
      <c r="A10" s="153" t="s">
        <v>7</v>
      </c>
      <c r="B10" s="153" t="s">
        <v>117</v>
      </c>
      <c r="C10" s="300" t="s">
        <v>70</v>
      </c>
      <c r="D10" s="301"/>
      <c r="E10" s="154" t="s">
        <v>22</v>
      </c>
      <c r="F10" s="155"/>
      <c r="G10" s="156" t="s">
        <v>11</v>
      </c>
      <c r="H10" s="157" t="s">
        <v>8</v>
      </c>
      <c r="I10" s="157" t="s">
        <v>99</v>
      </c>
      <c r="J10" s="158" t="s">
        <v>12</v>
      </c>
      <c r="K10" s="158" t="s">
        <v>62</v>
      </c>
      <c r="L10" s="158" t="s">
        <v>63</v>
      </c>
      <c r="M10" s="153" t="s">
        <v>15</v>
      </c>
      <c r="N10" s="153" t="s">
        <v>5</v>
      </c>
      <c r="O10" s="153" t="s">
        <v>17</v>
      </c>
      <c r="P10" s="159" t="s">
        <v>19</v>
      </c>
    </row>
    <row r="11" spans="1:16" s="94" customFormat="1" ht="11.25" x14ac:dyDescent="0.2">
      <c r="A11" s="160" t="s">
        <v>8</v>
      </c>
      <c r="B11" s="160" t="s">
        <v>116</v>
      </c>
      <c r="C11" s="153" t="s">
        <v>79</v>
      </c>
      <c r="D11" s="161" t="s">
        <v>75</v>
      </c>
      <c r="E11" s="160" t="s">
        <v>1</v>
      </c>
      <c r="F11" s="153" t="s">
        <v>2</v>
      </c>
      <c r="G11" s="162" t="s">
        <v>39</v>
      </c>
      <c r="H11" s="163" t="s">
        <v>56</v>
      </c>
      <c r="I11" s="163" t="s">
        <v>100</v>
      </c>
      <c r="J11" s="160"/>
      <c r="K11" s="160" t="s">
        <v>81</v>
      </c>
      <c r="L11" s="160" t="s">
        <v>64</v>
      </c>
      <c r="M11" s="160" t="s">
        <v>13</v>
      </c>
      <c r="N11" s="160"/>
      <c r="O11" s="160" t="s">
        <v>18</v>
      </c>
      <c r="P11" s="164" t="s">
        <v>21</v>
      </c>
    </row>
    <row r="12" spans="1:16" s="94" customFormat="1" ht="12" thickBot="1" x14ac:dyDescent="0.25">
      <c r="A12" s="165"/>
      <c r="B12" s="165"/>
      <c r="C12" s="165" t="s">
        <v>78</v>
      </c>
      <c r="D12" s="166" t="s">
        <v>76</v>
      </c>
      <c r="E12" s="165"/>
      <c r="F12" s="167"/>
      <c r="G12" s="168" t="s">
        <v>40</v>
      </c>
      <c r="H12" s="169" t="s">
        <v>6</v>
      </c>
      <c r="I12" s="169"/>
      <c r="J12" s="170"/>
      <c r="K12" s="170" t="s">
        <v>80</v>
      </c>
      <c r="L12" s="170" t="s">
        <v>65</v>
      </c>
      <c r="M12" s="170"/>
      <c r="N12" s="170"/>
      <c r="O12" s="170" t="s">
        <v>74</v>
      </c>
      <c r="P12" s="171" t="s">
        <v>20</v>
      </c>
    </row>
    <row r="13" spans="1:16" s="92" customFormat="1" ht="12.95" customHeight="1" thickTop="1" x14ac:dyDescent="0.2">
      <c r="A13" s="172">
        <v>1</v>
      </c>
      <c r="B13" s="131" t="str">
        <f>IF(ISBLANK('1.obr.'!C1),"",'1.obr.'!C1)</f>
        <v/>
      </c>
      <c r="C13" s="302" t="str">
        <f>IF(ISBLANK('1.obr.'!E1),"",'1.obr.'!E1)</f>
        <v/>
      </c>
      <c r="D13" s="303"/>
      <c r="E13" s="143" t="str">
        <f>IF(ISBLANK('1.obr.'!A14),"",'1.obr.'!A14)</f>
        <v/>
      </c>
      <c r="F13" s="143" t="str">
        <f>IF(ISBLANK('1.obr.'!B14),"",'1.obr.'!B14)</f>
        <v/>
      </c>
      <c r="G13" s="148">
        <f>IF(ISBLANK('1.obr.'!D17),"",'1.obr.'!D17)</f>
        <v>13</v>
      </c>
      <c r="H13" s="127">
        <f>'1.obr.'!D14</f>
        <v>0</v>
      </c>
      <c r="I13" s="244">
        <f>'1.obr.'!D25</f>
        <v>0</v>
      </c>
      <c r="J13" s="128">
        <f>'1.obr.'!H26</f>
        <v>0</v>
      </c>
      <c r="K13" s="121">
        <f>'1.obr.'!H14</f>
        <v>0</v>
      </c>
      <c r="L13" s="121">
        <f>'1.obr.'!H13</f>
        <v>0.06</v>
      </c>
      <c r="M13" s="121">
        <f>'1.obr.'!H27</f>
        <v>0</v>
      </c>
      <c r="N13" s="121">
        <f>'1.obr.'!H28</f>
        <v>0</v>
      </c>
      <c r="O13" s="121">
        <f>'1.obr.'!H29</f>
        <v>0</v>
      </c>
      <c r="P13" s="122">
        <f>'1.obr.'!H30</f>
        <v>0</v>
      </c>
    </row>
    <row r="14" spans="1:16" s="84" customFormat="1" ht="12.95" customHeight="1" x14ac:dyDescent="0.2">
      <c r="A14" s="173"/>
      <c r="B14" s="132"/>
      <c r="C14" s="129">
        <f>'1.obr.'!H11</f>
        <v>0</v>
      </c>
      <c r="D14" s="130">
        <f>'1.obr.'!H12</f>
        <v>0</v>
      </c>
      <c r="E14" s="144"/>
      <c r="F14" s="144"/>
      <c r="G14" s="149"/>
      <c r="H14" s="42"/>
      <c r="I14" s="245"/>
      <c r="J14" s="18"/>
      <c r="K14" s="18"/>
      <c r="L14" s="18"/>
      <c r="M14" s="18"/>
      <c r="N14" s="18"/>
      <c r="O14" s="18"/>
      <c r="P14" s="126"/>
    </row>
    <row r="15" spans="1:16" s="84" customFormat="1" ht="12.95" customHeight="1" x14ac:dyDescent="0.2">
      <c r="A15" s="174">
        <v>2</v>
      </c>
      <c r="B15" s="133" t="str">
        <f>IF(ISBLANK('2.obr.'!C1),"",'2.obr.'!C1)</f>
        <v/>
      </c>
      <c r="C15" s="304" t="str">
        <f>IF(ISBLANK('2.obr.'!E1),"",'2.obr.'!E1)</f>
        <v/>
      </c>
      <c r="D15" s="305"/>
      <c r="E15" s="145" t="str">
        <f>IF(ISBLANK('2.obr.'!A14),"",'2.obr.'!A14)</f>
        <v/>
      </c>
      <c r="F15" s="145" t="str">
        <f>IF(ISBLANK('2.obr.'!B14),"",'2.obr.'!B14)</f>
        <v/>
      </c>
      <c r="G15" s="150">
        <f>IF(ISBLANK('2.obr.'!D17),"",'2.obr.'!D17)</f>
        <v>13</v>
      </c>
      <c r="H15" s="120">
        <f>'2.obr.'!D14</f>
        <v>0</v>
      </c>
      <c r="I15" s="246">
        <f>'2.obr.'!D25</f>
        <v>0</v>
      </c>
      <c r="J15" s="121">
        <f>'2.obr.'!H26</f>
        <v>0</v>
      </c>
      <c r="K15" s="121">
        <f>'2.obr.'!H14</f>
        <v>0</v>
      </c>
      <c r="L15" s="121">
        <f>'2.obr.'!H13</f>
        <v>0.06</v>
      </c>
      <c r="M15" s="121">
        <f>'2.obr.'!H27</f>
        <v>0</v>
      </c>
      <c r="N15" s="121">
        <f>'2.obr.'!H28</f>
        <v>0</v>
      </c>
      <c r="O15" s="121">
        <f>'2.obr.'!H29</f>
        <v>0</v>
      </c>
      <c r="P15" s="122">
        <f>'2.obr.'!H30</f>
        <v>0</v>
      </c>
    </row>
    <row r="16" spans="1:16" s="84" customFormat="1" ht="12.95" customHeight="1" x14ac:dyDescent="0.2">
      <c r="A16" s="175"/>
      <c r="B16" s="134"/>
      <c r="C16" s="129">
        <f>'2.obr.'!H11</f>
        <v>0</v>
      </c>
      <c r="D16" s="130">
        <f>'2.obr.'!H12</f>
        <v>0</v>
      </c>
      <c r="E16" s="146"/>
      <c r="F16" s="146"/>
      <c r="G16" s="151"/>
      <c r="H16" s="123"/>
      <c r="I16" s="246"/>
      <c r="J16" s="124"/>
      <c r="K16" s="124"/>
      <c r="L16" s="124"/>
      <c r="M16" s="124"/>
      <c r="N16" s="124"/>
      <c r="O16" s="124"/>
      <c r="P16" s="125"/>
    </row>
    <row r="17" spans="1:17" s="84" customFormat="1" ht="12.95" customHeight="1" x14ac:dyDescent="0.2">
      <c r="A17" s="174">
        <v>3</v>
      </c>
      <c r="B17" s="133" t="str">
        <f>IF(ISBLANK('3.obr.'!C1),"",'3.obr.'!C1)</f>
        <v/>
      </c>
      <c r="C17" s="304" t="str">
        <f>IF(ISBLANK('3.obr.'!E1),"",'3.obr.'!E1)</f>
        <v/>
      </c>
      <c r="D17" s="305"/>
      <c r="E17" s="145" t="str">
        <f>IF(ISBLANK('3.obr.'!A14),"",'3.obr.'!A14)</f>
        <v/>
      </c>
      <c r="F17" s="145" t="str">
        <f>IF(ISBLANK('3.obr.'!B14),"",'3.obr.'!B14)</f>
        <v/>
      </c>
      <c r="G17" s="150">
        <f>IF(ISBLANK('3.obr.'!D17),"",'3.obr.'!D17)</f>
        <v>13</v>
      </c>
      <c r="H17" s="120">
        <f>'3.obr.'!D14</f>
        <v>0</v>
      </c>
      <c r="I17" s="247">
        <f>'3.obr.'!D25</f>
        <v>0</v>
      </c>
      <c r="J17" s="121">
        <f>'3.obr.'!H26</f>
        <v>0</v>
      </c>
      <c r="K17" s="121">
        <f>'3.obr.'!H14</f>
        <v>0</v>
      </c>
      <c r="L17" s="121">
        <f>'3.obr.'!H13</f>
        <v>0.06</v>
      </c>
      <c r="M17" s="121">
        <f>'3.obr.'!H27</f>
        <v>0</v>
      </c>
      <c r="N17" s="121">
        <f>'3.obr.'!H28</f>
        <v>0</v>
      </c>
      <c r="O17" s="121">
        <f>'3.obr.'!H29</f>
        <v>0</v>
      </c>
      <c r="P17" s="122">
        <f>'3.obr.'!H30</f>
        <v>0</v>
      </c>
    </row>
    <row r="18" spans="1:17" s="84" customFormat="1" ht="12.95" customHeight="1" x14ac:dyDescent="0.2">
      <c r="A18" s="173"/>
      <c r="B18" s="132"/>
      <c r="C18" s="129">
        <f>'3.obr.'!H11</f>
        <v>0</v>
      </c>
      <c r="D18" s="130">
        <f>'3.obr.'!H12</f>
        <v>0</v>
      </c>
      <c r="E18" s="144"/>
      <c r="F18" s="144"/>
      <c r="G18" s="149"/>
      <c r="H18" s="42"/>
      <c r="I18" s="245"/>
      <c r="J18" s="18"/>
      <c r="K18" s="18"/>
      <c r="L18" s="18"/>
      <c r="M18" s="18"/>
      <c r="N18" s="18"/>
      <c r="O18" s="18"/>
      <c r="P18" s="126"/>
    </row>
    <row r="19" spans="1:17" s="84" customFormat="1" ht="12.95" customHeight="1" x14ac:dyDescent="0.2">
      <c r="A19" s="174">
        <v>4</v>
      </c>
      <c r="B19" s="133" t="str">
        <f>IF(ISBLANK('4.obr.'!C1),"",'4.obr.'!C1)</f>
        <v/>
      </c>
      <c r="C19" s="304" t="str">
        <f>IF(ISBLANK('4.obr.'!E1),"",'4.obr.'!E1)</f>
        <v/>
      </c>
      <c r="D19" s="305"/>
      <c r="E19" s="145" t="str">
        <f>IF(ISBLANK('4.obr.'!A14),"",'4.obr.'!A14)</f>
        <v/>
      </c>
      <c r="F19" s="145" t="str">
        <f>IF(ISBLANK('4.obr.'!B14),"",'4.obr.'!B14)</f>
        <v/>
      </c>
      <c r="G19" s="150">
        <f>IF(ISBLANK('4.obr.'!D17),"",'4.obr.'!D17)</f>
        <v>13</v>
      </c>
      <c r="H19" s="120">
        <f>'4.obr.'!D14</f>
        <v>0</v>
      </c>
      <c r="I19" s="247">
        <f>'4.obr.'!D25</f>
        <v>0</v>
      </c>
      <c r="J19" s="121">
        <f>'4.obr.'!H26</f>
        <v>0</v>
      </c>
      <c r="K19" s="121">
        <f>'4.obr.'!H14</f>
        <v>0</v>
      </c>
      <c r="L19" s="121">
        <f>'4.obr.'!H13</f>
        <v>0.06</v>
      </c>
      <c r="M19" s="121">
        <f>'4.obr.'!H27</f>
        <v>0</v>
      </c>
      <c r="N19" s="121">
        <f>'4.obr.'!H28</f>
        <v>0</v>
      </c>
      <c r="O19" s="121">
        <f>'4.obr.'!H29</f>
        <v>0</v>
      </c>
      <c r="P19" s="122">
        <f>'4.obr.'!H30</f>
        <v>0</v>
      </c>
    </row>
    <row r="20" spans="1:17" s="84" customFormat="1" ht="12.95" customHeight="1" x14ac:dyDescent="0.2">
      <c r="A20" s="173"/>
      <c r="B20" s="132"/>
      <c r="C20" s="129">
        <f>'4.obr.'!H11</f>
        <v>0</v>
      </c>
      <c r="D20" s="130">
        <f>'4.obr.'!H12</f>
        <v>0</v>
      </c>
      <c r="E20" s="144"/>
      <c r="F20" s="144"/>
      <c r="G20" s="149"/>
      <c r="H20" s="42"/>
      <c r="I20" s="245"/>
      <c r="J20" s="18"/>
      <c r="K20" s="18"/>
      <c r="L20" s="18"/>
      <c r="M20" s="18"/>
      <c r="N20" s="18"/>
      <c r="O20" s="18"/>
      <c r="P20" s="126"/>
    </row>
    <row r="21" spans="1:17" s="84" customFormat="1" ht="12.95" customHeight="1" x14ac:dyDescent="0.2">
      <c r="A21" s="174">
        <v>5</v>
      </c>
      <c r="B21" s="133" t="str">
        <f>IF(ISBLANK('5.obr.'!C1),"",'5.obr.'!C1)</f>
        <v/>
      </c>
      <c r="C21" s="304" t="str">
        <f>IF(ISBLANK('5.obr.'!E1),"",'5.obr.'!E1)</f>
        <v/>
      </c>
      <c r="D21" s="305"/>
      <c r="E21" s="145" t="str">
        <f>IF(ISBLANK('5.obr.'!A14),"",'5.obr.'!A14)</f>
        <v/>
      </c>
      <c r="F21" s="145" t="str">
        <f>IF(ISBLANK('5.obr.'!B14),"",'5.obr.'!B14)</f>
        <v/>
      </c>
      <c r="G21" s="150">
        <f>IF(ISBLANK('5.obr.'!D17),"",'5.obr.'!D17)</f>
        <v>13</v>
      </c>
      <c r="H21" s="120">
        <f>'5.obr.'!D14</f>
        <v>0</v>
      </c>
      <c r="I21" s="247">
        <f>'5.obr.'!D25</f>
        <v>0</v>
      </c>
      <c r="J21" s="121">
        <f>'5.obr.'!H26</f>
        <v>0</v>
      </c>
      <c r="K21" s="121">
        <f>'5.obr.'!H14</f>
        <v>0</v>
      </c>
      <c r="L21" s="121">
        <f>'5.obr.'!H13</f>
        <v>0.06</v>
      </c>
      <c r="M21" s="121">
        <f>'5.obr.'!H27</f>
        <v>0</v>
      </c>
      <c r="N21" s="121">
        <f>'5.obr.'!H28</f>
        <v>0</v>
      </c>
      <c r="O21" s="121">
        <f>'5.obr.'!H29</f>
        <v>0</v>
      </c>
      <c r="P21" s="122">
        <f>'5.obr.'!H30</f>
        <v>0</v>
      </c>
    </row>
    <row r="22" spans="1:17" s="84" customFormat="1" ht="12.95" customHeight="1" x14ac:dyDescent="0.2">
      <c r="A22" s="173"/>
      <c r="B22" s="132"/>
      <c r="C22" s="129">
        <f>'5.obr.'!H11</f>
        <v>0</v>
      </c>
      <c r="D22" s="130">
        <f>'5.obr.'!H12</f>
        <v>0</v>
      </c>
      <c r="E22" s="144"/>
      <c r="F22" s="144"/>
      <c r="G22" s="149"/>
      <c r="H22" s="42"/>
      <c r="I22" s="245"/>
      <c r="J22" s="18"/>
      <c r="K22" s="18"/>
      <c r="L22" s="18"/>
      <c r="M22" s="18"/>
      <c r="N22" s="18"/>
      <c r="O22" s="18"/>
      <c r="P22" s="126"/>
    </row>
    <row r="23" spans="1:17" s="84" customFormat="1" ht="12.95" customHeight="1" x14ac:dyDescent="0.2">
      <c r="A23" s="174">
        <v>6</v>
      </c>
      <c r="B23" s="133" t="str">
        <f>IF(ISBLANK('6.obr.'!C1),"",'6.obr.'!C1)</f>
        <v/>
      </c>
      <c r="C23" s="304" t="str">
        <f>IF(ISBLANK('6.obr.'!E1),"",'6.obr.'!E1)</f>
        <v/>
      </c>
      <c r="D23" s="305"/>
      <c r="E23" s="145" t="str">
        <f>IF(ISBLANK('6.obr.'!A14),"",'6.obr.'!A14)</f>
        <v/>
      </c>
      <c r="F23" s="145" t="str">
        <f>IF(ISBLANK('6.obr.'!B14),"",'6.obr.'!B14)</f>
        <v/>
      </c>
      <c r="G23" s="150">
        <f>IF(ISBLANK('6.obr.'!D17),"",'6.obr.'!D17)</f>
        <v>13</v>
      </c>
      <c r="H23" s="120">
        <f>'6.obr.'!D14</f>
        <v>0</v>
      </c>
      <c r="I23" s="247">
        <f>'6.obr.'!D25</f>
        <v>0</v>
      </c>
      <c r="J23" s="121">
        <f>'6.obr.'!H26</f>
        <v>0</v>
      </c>
      <c r="K23" s="121">
        <f>'6.obr.'!H14</f>
        <v>0</v>
      </c>
      <c r="L23" s="121">
        <f>'6.obr.'!H13</f>
        <v>0.06</v>
      </c>
      <c r="M23" s="121">
        <f>'6.obr.'!H27</f>
        <v>0</v>
      </c>
      <c r="N23" s="121">
        <f>'6.obr.'!H28</f>
        <v>0</v>
      </c>
      <c r="O23" s="121">
        <f>'6.obr.'!H29</f>
        <v>0</v>
      </c>
      <c r="P23" s="122">
        <f>'6.obr.'!H30</f>
        <v>0</v>
      </c>
    </row>
    <row r="24" spans="1:17" s="84" customFormat="1" ht="12.95" customHeight="1" x14ac:dyDescent="0.2">
      <c r="A24" s="173"/>
      <c r="B24" s="132"/>
      <c r="C24" s="129">
        <f>'6.obr.'!H11</f>
        <v>0</v>
      </c>
      <c r="D24" s="130">
        <f>'6.obr.'!H12</f>
        <v>0</v>
      </c>
      <c r="E24" s="144"/>
      <c r="F24" s="144"/>
      <c r="G24" s="149"/>
      <c r="H24" s="42"/>
      <c r="I24" s="245"/>
      <c r="J24" s="18"/>
      <c r="K24" s="18"/>
      <c r="L24" s="18"/>
      <c r="M24" s="18"/>
      <c r="N24" s="18"/>
      <c r="O24" s="18"/>
      <c r="P24" s="126"/>
    </row>
    <row r="25" spans="1:17" s="84" customFormat="1" ht="12.95" customHeight="1" x14ac:dyDescent="0.2">
      <c r="A25" s="174">
        <v>7</v>
      </c>
      <c r="B25" s="133" t="str">
        <f>IF(ISBLANK('7.obr.'!C1),"",'7.obr.'!C1)</f>
        <v/>
      </c>
      <c r="C25" s="304" t="str">
        <f>IF(ISBLANK('7.obr.'!E1),"",'7.obr.'!E1)</f>
        <v/>
      </c>
      <c r="D25" s="305"/>
      <c r="E25" s="145" t="str">
        <f>IF(ISBLANK('7.obr.'!A14),"",'7.obr.'!A14)</f>
        <v/>
      </c>
      <c r="F25" s="145" t="str">
        <f>IF(ISBLANK('7.obr.'!B14),"",'7.obr.'!B14)</f>
        <v/>
      </c>
      <c r="G25" s="150">
        <f>IF(ISBLANK('7.obr.'!D17),"",'7.obr.'!D17)</f>
        <v>13</v>
      </c>
      <c r="H25" s="120">
        <f>'7.obr.'!D14</f>
        <v>0</v>
      </c>
      <c r="I25" s="247">
        <f>'7.obr.'!D25</f>
        <v>0</v>
      </c>
      <c r="J25" s="121">
        <f>'7.obr.'!H26</f>
        <v>0</v>
      </c>
      <c r="K25" s="121">
        <f>'7.obr.'!H14</f>
        <v>0</v>
      </c>
      <c r="L25" s="121">
        <f>'7.obr.'!H13</f>
        <v>0.06</v>
      </c>
      <c r="M25" s="121">
        <f>'7.obr.'!H27</f>
        <v>0</v>
      </c>
      <c r="N25" s="121">
        <f>'7.obr.'!H28</f>
        <v>0</v>
      </c>
      <c r="O25" s="121">
        <f>'7.obr.'!H29</f>
        <v>0</v>
      </c>
      <c r="P25" s="122">
        <f>'7.obr.'!H30</f>
        <v>0</v>
      </c>
    </row>
    <row r="26" spans="1:17" s="84" customFormat="1" ht="12.95" customHeight="1" x14ac:dyDescent="0.2">
      <c r="A26" s="173"/>
      <c r="B26" s="132"/>
      <c r="C26" s="129">
        <f>'7.obr.'!H11</f>
        <v>0</v>
      </c>
      <c r="D26" s="130">
        <f>'7.obr.'!H12</f>
        <v>0</v>
      </c>
      <c r="E26" s="144"/>
      <c r="F26" s="144"/>
      <c r="G26" s="149"/>
      <c r="H26" s="42"/>
      <c r="I26" s="245"/>
      <c r="J26" s="18"/>
      <c r="K26" s="18"/>
      <c r="L26" s="18"/>
      <c r="M26" s="18"/>
      <c r="N26" s="18"/>
      <c r="O26" s="18"/>
      <c r="P26" s="126"/>
    </row>
    <row r="27" spans="1:17" s="84" customFormat="1" ht="12.95" customHeight="1" x14ac:dyDescent="0.2">
      <c r="A27" s="174">
        <v>8</v>
      </c>
      <c r="B27" s="133" t="str">
        <f>IF(ISBLANK('8.obr.'!C1),"",'8.obr.'!C1)</f>
        <v/>
      </c>
      <c r="C27" s="304" t="str">
        <f>IF(ISBLANK('8.obr.'!E1),"",'8.obr.'!E1)</f>
        <v/>
      </c>
      <c r="D27" s="305"/>
      <c r="E27" s="145" t="str">
        <f>IF(ISBLANK('8.obr.'!A14),"",'8.obr.'!A14)</f>
        <v/>
      </c>
      <c r="F27" s="145" t="str">
        <f>IF(ISBLANK('8.obr.'!B14),"",'8.obr.'!B14)</f>
        <v/>
      </c>
      <c r="G27" s="150">
        <f>IF(ISBLANK('8.obr.'!D17),"",'8.obr.'!D17)</f>
        <v>13</v>
      </c>
      <c r="H27" s="120">
        <f>'8.obr.'!D14</f>
        <v>0</v>
      </c>
      <c r="I27" s="247">
        <f>'8.obr.'!D25</f>
        <v>0</v>
      </c>
      <c r="J27" s="121">
        <f>'8.obr.'!H26</f>
        <v>0</v>
      </c>
      <c r="K27" s="121">
        <f>'8.obr.'!H14</f>
        <v>0</v>
      </c>
      <c r="L27" s="121">
        <f>'8.obr.'!H13</f>
        <v>0.06</v>
      </c>
      <c r="M27" s="121">
        <f>'8.obr.'!H27</f>
        <v>0</v>
      </c>
      <c r="N27" s="121">
        <f>'8.obr.'!H28</f>
        <v>0</v>
      </c>
      <c r="O27" s="121">
        <f>'8.obr.'!H29</f>
        <v>0</v>
      </c>
      <c r="P27" s="122">
        <f>'8.obr.'!H30</f>
        <v>0</v>
      </c>
    </row>
    <row r="28" spans="1:17" s="84" customFormat="1" ht="12.95" customHeight="1" thickBot="1" x14ac:dyDescent="0.25">
      <c r="A28" s="176"/>
      <c r="B28" s="138"/>
      <c r="C28" s="139">
        <f>'8.obr.'!H11</f>
        <v>0</v>
      </c>
      <c r="D28" s="142">
        <f>'8.obr.'!H12</f>
        <v>0</v>
      </c>
      <c r="E28" s="147"/>
      <c r="F28" s="147"/>
      <c r="G28" s="152"/>
      <c r="H28" s="135"/>
      <c r="I28" s="248"/>
      <c r="J28" s="136"/>
      <c r="K28" s="136"/>
      <c r="L28" s="136"/>
      <c r="M28" s="136"/>
      <c r="N28" s="136"/>
      <c r="O28" s="136"/>
      <c r="P28" s="137"/>
    </row>
    <row r="29" spans="1:17" s="84" customFormat="1" ht="12.95" customHeight="1" thickTop="1" x14ac:dyDescent="0.2">
      <c r="A29" s="177"/>
      <c r="B29" s="177"/>
      <c r="C29" s="177"/>
      <c r="D29" s="177"/>
      <c r="E29" s="178"/>
      <c r="F29" s="178"/>
      <c r="G29" s="306"/>
      <c r="H29" s="303"/>
      <c r="I29" s="217" t="s">
        <v>61</v>
      </c>
      <c r="J29" s="17">
        <f>SUMIF(J12:J28,"&gt;0",J12:J28)</f>
        <v>0</v>
      </c>
      <c r="K29" s="226"/>
      <c r="L29" s="225"/>
      <c r="M29" s="18">
        <f>SUMIF(M12:M28,"&gt;0",M12:M28)</f>
        <v>0</v>
      </c>
      <c r="N29" s="18">
        <f>SUMIF(N12:N28,"&gt;0",N12:N28)</f>
        <v>0</v>
      </c>
      <c r="O29" s="19">
        <f>SUMIF(O12:O28,"&gt;0",O12:O28)</f>
        <v>0</v>
      </c>
      <c r="P29" s="43">
        <f>SUMIF(P12:P28,"&gt;0",P12:P28)</f>
        <v>0</v>
      </c>
    </row>
    <row r="30" spans="1:17" s="84" customFormat="1" ht="12.95" customHeight="1" x14ac:dyDescent="0.2">
      <c r="A30" s="90"/>
      <c r="B30" s="90"/>
      <c r="C30" s="90"/>
      <c r="D30" s="90"/>
      <c r="E30" s="95"/>
      <c r="F30" s="95"/>
      <c r="G30" s="95"/>
      <c r="H30" s="96"/>
      <c r="I30" s="96"/>
      <c r="J30" s="95"/>
      <c r="K30" s="95"/>
      <c r="L30" s="95"/>
      <c r="M30" s="97"/>
      <c r="N30" s="97"/>
      <c r="O30" s="97"/>
      <c r="P30" s="92"/>
      <c r="Q30" s="92"/>
    </row>
    <row r="31" spans="1:17" s="84" customFormat="1" ht="12.95" customHeight="1" x14ac:dyDescent="0.2">
      <c r="A31" s="86" t="s">
        <v>98</v>
      </c>
      <c r="B31" s="90"/>
      <c r="C31" s="90"/>
      <c r="D31" s="90"/>
      <c r="E31" s="95"/>
      <c r="F31" s="95"/>
      <c r="G31" s="283"/>
      <c r="H31" s="284"/>
      <c r="I31" s="224"/>
      <c r="J31" s="95"/>
      <c r="K31" s="95"/>
      <c r="L31" s="95"/>
      <c r="M31" s="97"/>
      <c r="N31" s="97"/>
      <c r="O31" s="97"/>
    </row>
    <row r="32" spans="1:17" s="94" customFormat="1" ht="12.95" customHeight="1" x14ac:dyDescent="0.2">
      <c r="G32" s="141"/>
      <c r="J32" s="296" t="s">
        <v>108</v>
      </c>
      <c r="K32" s="296"/>
      <c r="L32" s="296"/>
      <c r="M32" s="296"/>
      <c r="N32" s="296"/>
      <c r="O32" s="296"/>
      <c r="P32" s="296"/>
    </row>
    <row r="33" spans="1:17" s="94" customFormat="1" ht="12.95" customHeight="1" x14ac:dyDescent="0.2">
      <c r="A33" s="93"/>
      <c r="D33" s="119"/>
      <c r="G33" s="141"/>
      <c r="J33" s="297" t="s">
        <v>109</v>
      </c>
      <c r="K33" s="298"/>
      <c r="L33" s="298"/>
      <c r="M33" s="298"/>
      <c r="N33" s="298"/>
      <c r="O33" s="298"/>
      <c r="P33" s="298"/>
      <c r="Q33" s="179"/>
    </row>
    <row r="34" spans="1:17" s="94" customFormat="1" ht="12.95" customHeight="1" x14ac:dyDescent="0.2">
      <c r="A34" s="101"/>
      <c r="B34" s="102"/>
      <c r="C34" s="101"/>
      <c r="D34" s="101"/>
      <c r="E34" s="102"/>
      <c r="F34" s="100"/>
      <c r="G34" s="141"/>
      <c r="J34" s="299" t="s">
        <v>110</v>
      </c>
      <c r="K34" s="298"/>
      <c r="L34" s="298"/>
      <c r="M34" s="298"/>
      <c r="N34" s="298"/>
      <c r="O34" s="298"/>
      <c r="P34" s="298"/>
    </row>
    <row r="35" spans="1:17" s="94" customFormat="1" ht="12.95" customHeight="1" x14ac:dyDescent="0.2">
      <c r="A35" s="103" t="s">
        <v>9</v>
      </c>
      <c r="B35" s="104"/>
      <c r="C35" s="86"/>
      <c r="D35" s="86"/>
      <c r="E35" s="86"/>
      <c r="G35" s="141"/>
      <c r="J35" s="211"/>
      <c r="K35" s="211"/>
      <c r="L35" s="211"/>
      <c r="M35" s="212"/>
      <c r="N35" s="212"/>
      <c r="O35" s="213"/>
      <c r="P35" s="214"/>
    </row>
    <row r="36" spans="1:17" s="94" customFormat="1" ht="12.95" customHeight="1" x14ac:dyDescent="0.2">
      <c r="A36" s="293"/>
      <c r="B36" s="294"/>
      <c r="C36" s="294"/>
      <c r="D36" s="294"/>
      <c r="E36" s="295"/>
      <c r="F36" s="102"/>
      <c r="G36" s="98"/>
      <c r="H36" s="102"/>
      <c r="I36" s="102"/>
      <c r="J36" s="212"/>
      <c r="K36" s="212"/>
      <c r="L36" s="212"/>
      <c r="M36" s="212"/>
      <c r="N36" s="212"/>
      <c r="O36" s="213"/>
      <c r="P36" s="214"/>
    </row>
    <row r="37" spans="1:17" ht="12.95" customHeight="1" x14ac:dyDescent="0.2">
      <c r="A37" s="86"/>
      <c r="B37" s="86"/>
      <c r="C37" s="86"/>
      <c r="D37" s="86"/>
      <c r="F37" s="94"/>
      <c r="G37" s="141"/>
      <c r="H37" s="94"/>
      <c r="I37" s="94"/>
      <c r="J37" s="214"/>
      <c r="K37" s="214"/>
      <c r="L37" s="214"/>
      <c r="M37" s="215"/>
      <c r="N37" s="215"/>
      <c r="O37" s="216"/>
      <c r="P37" s="214"/>
    </row>
    <row r="38" spans="1:17" ht="12.95" customHeight="1" x14ac:dyDescent="0.2">
      <c r="B38" s="106" t="s">
        <v>14</v>
      </c>
      <c r="C38" s="44"/>
      <c r="D38" s="180"/>
      <c r="E38" s="100"/>
      <c r="H38" s="85"/>
      <c r="I38" s="85"/>
      <c r="J38" s="291" t="s">
        <v>94</v>
      </c>
      <c r="K38" s="292"/>
      <c r="L38" s="292"/>
      <c r="M38" s="292"/>
      <c r="N38" s="292"/>
      <c r="O38" s="292"/>
      <c r="P38" s="292"/>
    </row>
    <row r="39" spans="1:17" s="107" customFormat="1" ht="12.95" customHeight="1" x14ac:dyDescent="0.2">
      <c r="B39" s="101"/>
      <c r="E39" s="209"/>
      <c r="G39" s="105"/>
      <c r="H39" s="86"/>
      <c r="I39" s="86"/>
      <c r="J39" s="86"/>
      <c r="K39" s="86"/>
      <c r="L39" s="86"/>
      <c r="M39" s="89"/>
      <c r="N39" s="98"/>
      <c r="O39" s="99"/>
    </row>
    <row r="40" spans="1:17" s="107" customFormat="1" ht="12.95" customHeight="1" x14ac:dyDescent="0.2">
      <c r="A40" s="272"/>
      <c r="B40" s="273"/>
      <c r="C40" s="273"/>
      <c r="D40" s="274"/>
      <c r="E40" s="210"/>
      <c r="G40" s="105"/>
      <c r="H40" s="86"/>
      <c r="I40" s="86"/>
      <c r="J40" s="86"/>
      <c r="K40" s="86"/>
      <c r="L40" s="86"/>
      <c r="M40" s="89"/>
      <c r="N40" s="98"/>
      <c r="O40" s="99"/>
    </row>
    <row r="41" spans="1:17" s="107" customFormat="1" ht="12.95" customHeight="1" x14ac:dyDescent="0.2">
      <c r="A41" s="101"/>
      <c r="B41" s="101"/>
      <c r="C41" s="94"/>
      <c r="D41" s="94"/>
      <c r="E41" s="206"/>
      <c r="G41" s="105"/>
      <c r="M41" s="89"/>
      <c r="N41" s="98"/>
      <c r="O41" s="99"/>
    </row>
    <row r="42" spans="1:17" s="107" customFormat="1" ht="12.95" customHeight="1" x14ac:dyDescent="0.2">
      <c r="A42" s="101"/>
      <c r="B42" s="101"/>
      <c r="G42" s="105"/>
      <c r="M42" s="89"/>
      <c r="N42" s="98"/>
      <c r="O42" s="99"/>
    </row>
    <row r="43" spans="1:17" s="107" customFormat="1" ht="12.95" customHeight="1" x14ac:dyDescent="0.2">
      <c r="A43" s="108"/>
      <c r="B43" s="108"/>
      <c r="C43" s="94"/>
      <c r="D43" s="94"/>
      <c r="E43" s="94"/>
      <c r="G43" s="105"/>
      <c r="M43" s="89"/>
      <c r="N43" s="98"/>
      <c r="O43" s="99"/>
    </row>
    <row r="44" spans="1:17" s="107" customFormat="1" ht="12.95" customHeight="1" x14ac:dyDescent="0.2">
      <c r="A44" s="108"/>
      <c r="B44" s="108"/>
      <c r="C44" s="94"/>
      <c r="D44" s="94"/>
      <c r="E44" s="94"/>
      <c r="G44" s="105"/>
      <c r="M44" s="89"/>
      <c r="N44" s="98"/>
      <c r="O44" s="99"/>
    </row>
    <row r="45" spans="1:17" s="107" customFormat="1" ht="12.95" customHeight="1" x14ac:dyDescent="0.2">
      <c r="A45" s="108"/>
      <c r="B45" s="108"/>
      <c r="C45" s="94"/>
      <c r="D45" s="94"/>
      <c r="E45" s="94"/>
      <c r="G45" s="105"/>
      <c r="M45" s="89"/>
      <c r="N45" s="98"/>
      <c r="O45" s="99"/>
    </row>
    <row r="46" spans="1:17" ht="12.95" customHeight="1" x14ac:dyDescent="0.2">
      <c r="A46" s="109"/>
      <c r="B46" s="109"/>
      <c r="C46" s="94"/>
      <c r="D46" s="94"/>
      <c r="E46" s="94"/>
      <c r="M46" s="89"/>
      <c r="N46" s="98"/>
      <c r="O46" s="99"/>
    </row>
    <row r="47" spans="1:17" ht="12.95" customHeight="1" x14ac:dyDescent="0.2">
      <c r="A47" s="110"/>
      <c r="B47" s="110"/>
      <c r="C47" s="94"/>
      <c r="D47" s="94"/>
      <c r="E47" s="94"/>
      <c r="M47" s="111"/>
      <c r="N47" s="98"/>
      <c r="O47" s="99"/>
    </row>
    <row r="48" spans="1:17" ht="17.100000000000001" customHeight="1" x14ac:dyDescent="0.2">
      <c r="A48" s="86"/>
      <c r="B48" s="86"/>
      <c r="C48" s="94"/>
      <c r="D48" s="94"/>
      <c r="E48" s="94"/>
      <c r="F48" s="94"/>
      <c r="G48" s="141"/>
      <c r="J48" s="94"/>
      <c r="K48" s="94"/>
      <c r="L48" s="94"/>
      <c r="M48" s="112"/>
    </row>
  </sheetData>
  <sheetProtection algorithmName="SHA-512" hashValue="b08PrVoBgRwrvbQj315GINgqwl9Qg0BQsSunIZJl4b8aQqOKxoj7HdTn8Hgsx/I9iIR4j+0Uot7jwum2phH5uQ==" saltValue="+W2xoMeFjCsCB5aMCv/hFw==" spinCount="100000" sheet="1" selectLockedCells="1"/>
  <mergeCells count="29">
    <mergeCell ref="J32:P32"/>
    <mergeCell ref="J33:P33"/>
    <mergeCell ref="J34:P34"/>
    <mergeCell ref="C10:D10"/>
    <mergeCell ref="C13:D13"/>
    <mergeCell ref="C15:D15"/>
    <mergeCell ref="C17:D17"/>
    <mergeCell ref="C19:D19"/>
    <mergeCell ref="C27:D27"/>
    <mergeCell ref="C21:D21"/>
    <mergeCell ref="C23:D23"/>
    <mergeCell ref="C25:D25"/>
    <mergeCell ref="G29:H29"/>
    <mergeCell ref="A40:D40"/>
    <mergeCell ref="H6:L6"/>
    <mergeCell ref="H7:L7"/>
    <mergeCell ref="H8:L8"/>
    <mergeCell ref="A1:D1"/>
    <mergeCell ref="A2:D2"/>
    <mergeCell ref="A3:D3"/>
    <mergeCell ref="A4:D4"/>
    <mergeCell ref="G31:H31"/>
    <mergeCell ref="D7:E7"/>
    <mergeCell ref="F4:H4"/>
    <mergeCell ref="F5:H5"/>
    <mergeCell ref="J38:P38"/>
    <mergeCell ref="A5:D5"/>
    <mergeCell ref="A36:E36"/>
    <mergeCell ref="D6:E6"/>
  </mergeCells>
  <phoneticPr fontId="2" type="noConversion"/>
  <dataValidations count="1">
    <dataValidation type="list" showInputMessage="1" showErrorMessage="1" sqref="P6:P8" xr:uid="{10AC0275-43C8-4148-AD9B-1141CBE3358B}">
      <formula1>"DA,NE"</formula1>
    </dataValidation>
  </dataValidations>
  <pageMargins left="0.23622047244094491" right="0.23622047244094491" top="0.74803149606299213" bottom="0.35433070866141736" header="0.31496062992125984" footer="0.31496062992125984"/>
  <pageSetup paperSize="9" scale="93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AA41-911B-4476-9CD0-29D6DA48CF57}">
  <dimension ref="A1:L3"/>
  <sheetViews>
    <sheetView workbookViewId="0">
      <selection activeCell="C1" sqref="C1:L1"/>
    </sheetView>
  </sheetViews>
  <sheetFormatPr defaultRowHeight="12.75" x14ac:dyDescent="0.2"/>
  <cols>
    <col min="1" max="1" width="20.7109375" customWidth="1"/>
    <col min="2" max="2" width="14.28515625" customWidth="1"/>
    <col min="3" max="3" width="12.140625" customWidth="1"/>
  </cols>
  <sheetData>
    <row r="1" spans="1:12" ht="55.15" customHeight="1" thickBot="1" x14ac:dyDescent="0.25">
      <c r="A1" s="185" t="s">
        <v>86</v>
      </c>
      <c r="C1" s="307"/>
      <c r="D1" s="308"/>
      <c r="E1" s="308"/>
      <c r="F1" s="308"/>
      <c r="G1" s="308"/>
      <c r="H1" s="308"/>
      <c r="I1" s="308"/>
      <c r="J1" s="308"/>
      <c r="K1" s="308"/>
      <c r="L1" s="309"/>
    </row>
    <row r="3" spans="1:12" x14ac:dyDescent="0.2">
      <c r="A3" s="185" t="s">
        <v>87</v>
      </c>
      <c r="B3" s="185" t="s">
        <v>88</v>
      </c>
    </row>
  </sheetData>
  <mergeCells count="1">
    <mergeCell ref="C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I27"/>
  <sheetViews>
    <sheetView showGridLines="0" workbookViewId="0">
      <selection activeCell="A2" sqref="A2"/>
    </sheetView>
  </sheetViews>
  <sheetFormatPr defaultColWidth="19.28515625" defaultRowHeight="12.75" x14ac:dyDescent="0.2"/>
  <cols>
    <col min="1" max="1" width="15.7109375" style="1" customWidth="1"/>
    <col min="2" max="2" width="51.7109375" style="2" customWidth="1"/>
    <col min="4" max="4" width="15" customWidth="1"/>
  </cols>
  <sheetData>
    <row r="1" spans="1:9" ht="42.6" customHeight="1" x14ac:dyDescent="0.2">
      <c r="A1" s="3" t="s">
        <v>4</v>
      </c>
      <c r="B1" s="4" t="s">
        <v>23</v>
      </c>
      <c r="C1" s="3" t="s">
        <v>89</v>
      </c>
      <c r="D1" s="3" t="s">
        <v>89</v>
      </c>
    </row>
    <row r="2" spans="1:9" x14ac:dyDescent="0.2">
      <c r="A2" s="23">
        <v>13</v>
      </c>
      <c r="B2" s="24" t="s">
        <v>105</v>
      </c>
      <c r="C2" s="25">
        <v>80</v>
      </c>
      <c r="D2" s="25">
        <v>80</v>
      </c>
    </row>
    <row r="3" spans="1:9" x14ac:dyDescent="0.2">
      <c r="A3" s="28"/>
      <c r="B3" s="29"/>
      <c r="C3" s="30"/>
      <c r="D3" s="30"/>
    </row>
    <row r="4" spans="1:9" ht="13.5" thickBot="1" x14ac:dyDescent="0.25">
      <c r="A4" s="28"/>
      <c r="B4" s="29"/>
      <c r="C4" s="30"/>
      <c r="D4" s="30"/>
    </row>
    <row r="5" spans="1:9" ht="13.5" thickBot="1" x14ac:dyDescent="0.25">
      <c r="A5" s="20" t="s">
        <v>47</v>
      </c>
      <c r="B5" s="21" t="s">
        <v>90</v>
      </c>
      <c r="C5" s="249">
        <v>13</v>
      </c>
      <c r="D5" s="250"/>
    </row>
    <row r="6" spans="1:9" ht="13.5" thickBot="1" x14ac:dyDescent="0.25">
      <c r="A6" s="20" t="s">
        <v>48</v>
      </c>
      <c r="B6" s="21" t="s">
        <v>90</v>
      </c>
      <c r="C6" s="249">
        <v>13</v>
      </c>
      <c r="D6" s="250"/>
    </row>
    <row r="7" spans="1:9" ht="13.5" thickBot="1" x14ac:dyDescent="0.25">
      <c r="A7" s="26" t="s">
        <v>52</v>
      </c>
      <c r="B7" s="27" t="s">
        <v>90</v>
      </c>
      <c r="C7" s="249">
        <v>13</v>
      </c>
      <c r="D7" s="250"/>
    </row>
    <row r="8" spans="1:9" ht="26.25" customHeight="1" x14ac:dyDescent="0.2"/>
    <row r="9" spans="1:9" x14ac:dyDescent="0.2">
      <c r="A9" s="31"/>
      <c r="B9" s="32"/>
      <c r="C9" s="32"/>
      <c r="D9" s="32"/>
    </row>
    <row r="10" spans="1:9" x14ac:dyDescent="0.2">
      <c r="A10" s="31"/>
      <c r="B10" s="32"/>
      <c r="C10" s="32"/>
      <c r="D10" s="32"/>
    </row>
    <row r="11" spans="1:9" x14ac:dyDescent="0.2">
      <c r="A11" s="31"/>
      <c r="B11" s="32"/>
      <c r="C11" s="32"/>
      <c r="D11" s="32"/>
    </row>
    <row r="12" spans="1:9" x14ac:dyDescent="0.2">
      <c r="A12" s="31"/>
      <c r="B12" s="32"/>
      <c r="C12" s="32"/>
      <c r="D12" s="32"/>
    </row>
    <row r="13" spans="1:9" x14ac:dyDescent="0.2">
      <c r="A13" s="31"/>
      <c r="B13" s="32"/>
      <c r="C13" s="32"/>
      <c r="D13" s="32"/>
    </row>
    <row r="14" spans="1:9" x14ac:dyDescent="0.2">
      <c r="A14" s="33"/>
      <c r="B14" s="34"/>
      <c r="C14" s="34"/>
      <c r="D14" s="34"/>
      <c r="E14" s="34"/>
      <c r="F14" s="34"/>
      <c r="G14" s="34"/>
      <c r="H14" s="34"/>
      <c r="I14" s="34"/>
    </row>
    <row r="15" spans="1:9" x14ac:dyDescent="0.2">
      <c r="A15" s="33"/>
      <c r="B15" s="34"/>
      <c r="C15" s="34"/>
      <c r="D15" s="34"/>
      <c r="E15" s="34"/>
      <c r="F15" s="34"/>
      <c r="G15" s="34"/>
      <c r="H15" s="34"/>
      <c r="I15" s="34"/>
    </row>
    <row r="16" spans="1:9" x14ac:dyDescent="0.2">
      <c r="A16" s="33"/>
      <c r="B16" s="34"/>
      <c r="C16" s="34"/>
      <c r="D16" s="34"/>
      <c r="E16" s="34"/>
      <c r="F16" s="34"/>
      <c r="G16" s="34"/>
      <c r="H16" s="34"/>
      <c r="I16" s="34"/>
    </row>
    <row r="17" spans="1:9" x14ac:dyDescent="0.2">
      <c r="A17" s="33"/>
      <c r="B17" s="34"/>
      <c r="C17" s="34"/>
      <c r="D17" s="34"/>
      <c r="E17" s="34"/>
      <c r="F17" s="34"/>
      <c r="G17" s="34"/>
      <c r="H17" s="34"/>
      <c r="I17" s="34"/>
    </row>
    <row r="18" spans="1:9" x14ac:dyDescent="0.2">
      <c r="A18" s="33"/>
      <c r="B18" s="34"/>
      <c r="C18" s="34"/>
      <c r="D18" s="34"/>
      <c r="E18" s="34"/>
      <c r="F18" s="34"/>
      <c r="G18" s="34"/>
      <c r="H18" s="34"/>
      <c r="I18" s="34"/>
    </row>
    <row r="19" spans="1:9" x14ac:dyDescent="0.2">
      <c r="A19" s="33"/>
      <c r="B19" s="34"/>
      <c r="C19" s="34"/>
      <c r="D19" s="34"/>
      <c r="E19" s="34"/>
      <c r="F19" s="34"/>
      <c r="G19" s="34"/>
      <c r="H19" s="34"/>
      <c r="I19" s="34"/>
    </row>
    <row r="20" spans="1:9" x14ac:dyDescent="0.2">
      <c r="A20" s="33"/>
      <c r="B20" s="34"/>
      <c r="C20" s="34"/>
      <c r="D20" s="34"/>
      <c r="E20" s="34"/>
      <c r="F20" s="34"/>
      <c r="G20" s="34"/>
      <c r="H20" s="34"/>
      <c r="I20" s="34"/>
    </row>
    <row r="21" spans="1:9" x14ac:dyDescent="0.2">
      <c r="A21" s="33"/>
      <c r="B21" s="34"/>
      <c r="C21" s="34"/>
      <c r="D21" s="34"/>
      <c r="E21" s="34"/>
      <c r="F21" s="34"/>
      <c r="G21" s="34"/>
      <c r="H21" s="34"/>
      <c r="I21" s="34"/>
    </row>
    <row r="22" spans="1:9" x14ac:dyDescent="0.2">
      <c r="A22" s="33"/>
      <c r="B22" s="34"/>
      <c r="C22" s="34"/>
      <c r="D22" s="34"/>
      <c r="E22" s="34"/>
      <c r="F22" s="34"/>
      <c r="G22" s="34"/>
      <c r="H22" s="34"/>
      <c r="I22" s="34"/>
    </row>
    <row r="23" spans="1:9" x14ac:dyDescent="0.2">
      <c r="A23" s="33"/>
      <c r="B23" s="34"/>
      <c r="C23" s="34"/>
      <c r="D23" s="34"/>
      <c r="E23" s="34"/>
      <c r="F23" s="34"/>
      <c r="G23" s="34"/>
      <c r="H23" s="34"/>
      <c r="I23" s="34"/>
    </row>
    <row r="24" spans="1:9" x14ac:dyDescent="0.2">
      <c r="A24" s="33"/>
      <c r="B24" s="34"/>
      <c r="C24" s="34"/>
      <c r="D24" s="34"/>
      <c r="E24" s="34"/>
      <c r="F24" s="34"/>
      <c r="G24" s="34"/>
      <c r="H24" s="34"/>
      <c r="I24" s="34"/>
    </row>
    <row r="25" spans="1:9" x14ac:dyDescent="0.2">
      <c r="A25" s="33"/>
      <c r="B25" s="34"/>
      <c r="C25" s="34"/>
      <c r="D25" s="34"/>
      <c r="E25" s="34"/>
      <c r="F25" s="34"/>
      <c r="G25" s="34"/>
      <c r="H25" s="34"/>
      <c r="I25" s="34"/>
    </row>
    <row r="26" spans="1:9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33"/>
      <c r="B27" s="34"/>
      <c r="C27" s="34"/>
      <c r="D27" s="34"/>
      <c r="E27" s="34"/>
      <c r="F27" s="34"/>
      <c r="G27" s="34"/>
      <c r="H27" s="34"/>
      <c r="I27" s="34"/>
    </row>
  </sheetData>
  <sheetProtection selectLockedCells="1"/>
  <mergeCells count="3">
    <mergeCell ref="C7:D7"/>
    <mergeCell ref="C5:D5"/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2.75" x14ac:dyDescent="0.2"/>
  <sheetData>
    <row r="1" spans="1:1" x14ac:dyDescent="0.2">
      <c r="A1">
        <v>0</v>
      </c>
    </row>
    <row r="2" spans="1:1" x14ac:dyDescent="0.2">
      <c r="A2">
        <v>0.06</v>
      </c>
    </row>
    <row r="3" spans="1:1" x14ac:dyDescent="0.2">
      <c r="A3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182" t="s">
        <v>1</v>
      </c>
      <c r="B13" s="182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GF+8RQHyIVA+qCLBtmU8gCxn1JKYkFiQ3whZuw9xKdvlYioEYcRQXl5+Gcmhwuj2XMtYR1egJ+V/XbI3mKIOLQ==" saltValue="+QO+M7eDs727UpG0i16GuA==" spinCount="100000" sheet="1" selectLockedCells="1"/>
  <mergeCells count="17">
    <mergeCell ref="G19:H19"/>
    <mergeCell ref="F13:G13"/>
    <mergeCell ref="F14:G14"/>
    <mergeCell ref="F15:G15"/>
    <mergeCell ref="E1:G1"/>
    <mergeCell ref="D13:E13"/>
    <mergeCell ref="D14:E14"/>
    <mergeCell ref="G18:H18"/>
    <mergeCell ref="D15:E15"/>
    <mergeCell ref="F12:G12"/>
    <mergeCell ref="F11:G11"/>
    <mergeCell ref="F16:G16"/>
    <mergeCell ref="A29:B31"/>
    <mergeCell ref="C29:C31"/>
    <mergeCell ref="G20:H20"/>
    <mergeCell ref="G21:H21"/>
    <mergeCell ref="G22:H22"/>
  </mergeCells>
  <phoneticPr fontId="2" type="noConversion"/>
  <dataValidations count="3">
    <dataValidation type="list" allowBlank="1" showInputMessage="1" showErrorMessage="1" sqref="H14" xr:uid="{30EED8B8-4E2D-4E4C-A065-F7F994B25C1F}">
      <formula1>"30"</formula1>
    </dataValidation>
    <dataValidation type="list" allowBlank="1" showInputMessage="1" showErrorMessage="1" sqref="C15" xr:uid="{D32290C9-9FE4-4BDD-9EF2-0358310C5863}">
      <formula1>"A,B"</formula1>
    </dataValidation>
    <dataValidation type="list" allowBlank="1" showInputMessage="1" showErrorMessage="1" sqref="H11:H12" xr:uid="{82A5930D-75E2-48F5-87C5-A83003823ABC}">
      <formula1>"DA,NE"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F7BEB0-7D09-4555-A78D-378862272975}">
          <x14:formula1>
            <xm:f>'skriti šifrant'!$A$1:$A$3</xm:f>
          </x14:formula1>
          <xm:sqref>H13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PAOn7UQNAGztoftPdl7a9dAXMPKdUIbhp7X+BtYqYazzcleX7Ts/x/EpjT2kphBqIHf/OxS7nZtAMEatnxlcSA==" saltValue="0VZXYJoMn0QdRqoaubPKhg==" spinCount="100000" sheet="1" selectLockedCells="1"/>
  <mergeCells count="17">
    <mergeCell ref="G19:H19"/>
    <mergeCell ref="F15:G15"/>
    <mergeCell ref="F16:G16"/>
    <mergeCell ref="E1:G1"/>
    <mergeCell ref="G18:H18"/>
    <mergeCell ref="F11:G11"/>
    <mergeCell ref="F12:G12"/>
    <mergeCell ref="F13:G13"/>
    <mergeCell ref="D13:E13"/>
    <mergeCell ref="D14:E14"/>
    <mergeCell ref="F14:G14"/>
    <mergeCell ref="D15:E15"/>
    <mergeCell ref="G20:H20"/>
    <mergeCell ref="G21:H21"/>
    <mergeCell ref="G22:H22"/>
    <mergeCell ref="A29:B31"/>
    <mergeCell ref="C29:C31"/>
  </mergeCells>
  <phoneticPr fontId="2" type="noConversion"/>
  <dataValidations count="3">
    <dataValidation type="list" allowBlank="1" showInputMessage="1" showErrorMessage="1" sqref="C15" xr:uid="{FB28A83F-EDB6-463E-BFFF-42A4DCA88928}">
      <formula1>"A,B"</formula1>
    </dataValidation>
    <dataValidation type="list" allowBlank="1" showInputMessage="1" showErrorMessage="1" sqref="H11:H12" xr:uid="{0FB3FAE4-8F06-43F8-9AAF-1F8D59FA88F4}">
      <formula1>"DA,NE"</formula1>
    </dataValidation>
    <dataValidation type="list" allowBlank="1" showInputMessage="1" showErrorMessage="1" sqref="H14" xr:uid="{7B336493-79BD-47EC-B330-D9B4ED5B336B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01C766-C619-4F1A-ADF8-49CCA8B2E5E1}">
          <x14:formula1>
            <xm:f>'skriti šifrant'!$A$1:$A$3</xm:f>
          </x14:formula1>
          <xm:sqref>H13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05JyzuiEFBjY/WqkDehfRBlAfOGveS5HPNhCwcIpm+swITk8imgq+POkHcCtUrBpuwFIi/A+ss3OEsjeJcTLUQ==" saltValue="51F7qY3pGHMJet2rUwem1A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2AB4F17D-A3C5-41AC-B9E6-C2DD8C4550A9}">
      <formula1>"A,B"</formula1>
    </dataValidation>
    <dataValidation type="list" allowBlank="1" showInputMessage="1" showErrorMessage="1" sqref="H11:H12" xr:uid="{3C6F63DE-B945-45CB-B5B4-D18D40A6F99B}">
      <formula1>"DA,NE"</formula1>
    </dataValidation>
    <dataValidation type="list" allowBlank="1" showInputMessage="1" showErrorMessage="1" sqref="H14" xr:uid="{39922AF7-99C8-42E1-8232-F06128626326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C9C1D7-30A5-480A-9FD4-34B2057AA1CD}">
          <x14:formula1>
            <xm:f>'skriti šifrant'!$A$1:$A$3</xm:f>
          </x14:formula1>
          <xm:sqref>H13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Thv5/bMF+4HHE72Y1rtViDXpwAbUhDrikQI6TwFa+BdzsarPZxxN/vOs1y/wps/wUJVoBKperySawFNr0lh5ww==" saltValue="fEqmBer3M9PmrF2Ye+XMsw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8342EA82-FA8A-4A21-BAD7-00294A3934B8}">
      <formula1>"A,B"</formula1>
    </dataValidation>
    <dataValidation type="list" allowBlank="1" showInputMessage="1" showErrorMessage="1" sqref="H11:H12" xr:uid="{E4455DAB-A3B8-4D69-9A5D-5005ECF0EE01}">
      <formula1>"DA,NE"</formula1>
    </dataValidation>
    <dataValidation type="list" allowBlank="1" showInputMessage="1" showErrorMessage="1" sqref="H14" xr:uid="{D703F647-6CB7-4884-88CC-75ACF35A1DB7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3A5239-FE75-4B10-9750-9E30A4DA7495}">
          <x14:formula1>
            <xm:f>'skriti šifrant'!$A$1:$A$3</xm:f>
          </x14:formula1>
          <xm:sqref>H13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cymYH0CnK5QrtYZAoyxHhDc8amMleuc4e4/QP/328g8hPGJOmDQNfGUBc5UuDkBS68Ru2kvjz3PrkuorTdZpew==" saltValue="yMMOyych8mC/ds0MbyezJg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F2FB3C4D-6CF5-4034-B8DF-64EDC8F6EB94}">
      <formula1>"A,B"</formula1>
    </dataValidation>
    <dataValidation type="list" allowBlank="1" showInputMessage="1" showErrorMessage="1" sqref="H11:H12" xr:uid="{074F75E1-2F2B-40FF-BF2B-8E5913C9F46D}">
      <formula1>"DA,NE"</formula1>
    </dataValidation>
    <dataValidation type="list" allowBlank="1" showInputMessage="1" showErrorMessage="1" sqref="H14" xr:uid="{47426E62-6282-4E45-88E0-1476C6DBCEFF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49C538-D11E-414C-A569-7F1E8FDC9E35}">
          <x14:formula1>
            <xm:f>'skriti šifrant'!$A$1:$A$3</xm:f>
          </x14:formula1>
          <xm:sqref>H13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1:I45"/>
  <sheetViews>
    <sheetView showGridLines="0" zoomScale="95" workbookViewId="0">
      <selection activeCell="C1" sqref="C1"/>
    </sheetView>
  </sheetViews>
  <sheetFormatPr defaultColWidth="9.140625" defaultRowHeight="14.25" x14ac:dyDescent="0.2"/>
  <cols>
    <col min="1" max="1" width="14.85546875" style="60" customWidth="1"/>
    <col min="2" max="2" width="19.140625" style="60" customWidth="1"/>
    <col min="3" max="3" width="20.7109375" style="68" customWidth="1"/>
    <col min="4" max="4" width="26.140625" style="68" customWidth="1"/>
    <col min="5" max="5" width="5" style="68" customWidth="1"/>
    <col min="6" max="6" width="28.42578125" style="68" customWidth="1"/>
    <col min="7" max="7" width="5.7109375" style="60" customWidth="1"/>
    <col min="8" max="8" width="22.5703125" style="60" customWidth="1"/>
    <col min="9" max="16384" width="9.140625" style="60"/>
  </cols>
  <sheetData>
    <row r="1" spans="1:9" s="47" customFormat="1" ht="15.75" thickBot="1" x14ac:dyDescent="0.3">
      <c r="A1" s="45"/>
      <c r="B1" s="46" t="s">
        <v>115</v>
      </c>
      <c r="C1" s="181"/>
      <c r="D1" s="46" t="s">
        <v>27</v>
      </c>
      <c r="E1" s="260"/>
      <c r="F1" s="261"/>
      <c r="G1" s="262"/>
    </row>
    <row r="2" spans="1:9" s="47" customFormat="1" ht="15" x14ac:dyDescent="0.25">
      <c r="A2" s="45"/>
      <c r="B2" s="46"/>
      <c r="C2" s="218"/>
      <c r="D2" s="46"/>
      <c r="E2" s="218"/>
      <c r="F2" s="219"/>
      <c r="G2" s="219"/>
    </row>
    <row r="3" spans="1:9" s="47" customFormat="1" x14ac:dyDescent="0.2">
      <c r="A3" s="48" t="s">
        <v>36</v>
      </c>
      <c r="B3" s="48"/>
      <c r="C3" s="49"/>
      <c r="D3" s="49"/>
      <c r="E3" s="49"/>
      <c r="F3" s="49"/>
      <c r="G3" s="48"/>
    </row>
    <row r="4" spans="1:9" s="47" customFormat="1" ht="15" x14ac:dyDescent="0.25">
      <c r="A4" s="50"/>
      <c r="B4" s="46" t="s">
        <v>28</v>
      </c>
      <c r="C4" s="35"/>
      <c r="D4" s="51" t="s">
        <v>6</v>
      </c>
      <c r="E4" s="199"/>
      <c r="F4" s="200"/>
    </row>
    <row r="5" spans="1:9" s="47" customFormat="1" ht="15" x14ac:dyDescent="0.25">
      <c r="A5" s="50"/>
      <c r="B5" s="46" t="s">
        <v>53</v>
      </c>
      <c r="C5" s="36"/>
      <c r="D5" s="51" t="s">
        <v>6</v>
      </c>
      <c r="E5" s="52"/>
      <c r="F5" s="52"/>
    </row>
    <row r="6" spans="1:9" s="190" customFormat="1" ht="15" x14ac:dyDescent="0.25">
      <c r="A6" s="187"/>
      <c r="B6" s="186"/>
      <c r="C6" s="221"/>
      <c r="D6" s="188"/>
      <c r="E6" s="189"/>
      <c r="F6" s="189"/>
    </row>
    <row r="7" spans="1:9" s="228" customFormat="1" ht="15" x14ac:dyDescent="0.25">
      <c r="A7" s="229" t="s">
        <v>112</v>
      </c>
      <c r="C7" s="230"/>
      <c r="D7" s="230"/>
      <c r="E7" s="230"/>
      <c r="F7" s="230"/>
      <c r="G7" s="231"/>
      <c r="H7" s="231"/>
    </row>
    <row r="8" spans="1:9" s="228" customFormat="1" ht="15" x14ac:dyDescent="0.25">
      <c r="A8" s="232" t="s">
        <v>113</v>
      </c>
      <c r="C8" s="233"/>
      <c r="D8" s="234"/>
      <c r="E8" s="230"/>
      <c r="F8" s="235"/>
      <c r="G8" s="236"/>
      <c r="H8" s="231"/>
    </row>
    <row r="9" spans="1:9" s="228" customFormat="1" ht="15" x14ac:dyDescent="0.25">
      <c r="A9" s="232" t="s">
        <v>103</v>
      </c>
      <c r="C9" s="237"/>
      <c r="D9" s="234"/>
      <c r="E9" s="233"/>
      <c r="F9" s="235"/>
      <c r="G9" s="236"/>
      <c r="H9" s="231"/>
    </row>
    <row r="10" spans="1:9" s="228" customFormat="1" ht="15.75" thickBot="1" x14ac:dyDescent="0.3">
      <c r="A10" s="238" t="s">
        <v>104</v>
      </c>
      <c r="C10" s="239"/>
      <c r="D10" s="240"/>
      <c r="E10" s="233"/>
      <c r="F10" s="240"/>
      <c r="G10" s="233"/>
      <c r="H10" s="231"/>
    </row>
    <row r="11" spans="1:9" s="47" customFormat="1" ht="15.75" thickBot="1" x14ac:dyDescent="0.3">
      <c r="A11" s="53"/>
      <c r="B11" s="53"/>
      <c r="C11" s="52"/>
      <c r="D11" s="52"/>
      <c r="E11" s="52"/>
      <c r="F11" s="270" t="s">
        <v>69</v>
      </c>
      <c r="G11" s="271"/>
      <c r="H11" s="118"/>
    </row>
    <row r="12" spans="1:9" s="47" customFormat="1" ht="15.75" thickBot="1" x14ac:dyDescent="0.3">
      <c r="A12" s="54" t="s">
        <v>3</v>
      </c>
      <c r="B12" s="55"/>
      <c r="C12" s="56"/>
      <c r="D12" s="56"/>
      <c r="E12" s="52"/>
      <c r="F12" s="270" t="s">
        <v>77</v>
      </c>
      <c r="G12" s="271"/>
      <c r="H12" s="118"/>
    </row>
    <row r="13" spans="1:9" s="58" customFormat="1" ht="33" customHeight="1" thickBot="1" x14ac:dyDescent="0.3">
      <c r="A13" s="227" t="s">
        <v>1</v>
      </c>
      <c r="B13" s="227" t="s">
        <v>2</v>
      </c>
      <c r="C13" s="57" t="s">
        <v>0</v>
      </c>
      <c r="D13" s="263" t="s">
        <v>54</v>
      </c>
      <c r="E13" s="264"/>
      <c r="F13" s="256" t="s">
        <v>57</v>
      </c>
      <c r="G13" s="257"/>
      <c r="H13" s="117">
        <v>0.06</v>
      </c>
      <c r="I13" s="116"/>
    </row>
    <row r="14" spans="1:9" s="59" customFormat="1" ht="15.75" thickBot="1" x14ac:dyDescent="0.3">
      <c r="A14" s="37"/>
      <c r="B14" s="37"/>
      <c r="C14" s="38"/>
      <c r="D14" s="265">
        <f>IF(C4=0,0,ROUND(C14/C4*C5,2))</f>
        <v>0</v>
      </c>
      <c r="E14" s="266"/>
      <c r="F14" s="258" t="s">
        <v>58</v>
      </c>
      <c r="G14" s="259"/>
      <c r="H14" s="113"/>
    </row>
    <row r="15" spans="1:9" ht="15.75" thickBot="1" x14ac:dyDescent="0.3">
      <c r="B15" s="61" t="s">
        <v>91</v>
      </c>
      <c r="C15" s="191" t="s">
        <v>47</v>
      </c>
      <c r="D15" s="268" t="str">
        <f>IF(ISBLANK(C15),"",VLOOKUP(C15,šifrant!A:B,2,FALSE))</f>
        <v>po ZDR</v>
      </c>
      <c r="E15" s="269"/>
      <c r="F15" s="258" t="s">
        <v>59</v>
      </c>
      <c r="G15" s="259"/>
      <c r="H15" s="114">
        <f>ROUND(H16*H14/100,4)</f>
        <v>0</v>
      </c>
    </row>
    <row r="16" spans="1:9" ht="15.75" thickBot="1" x14ac:dyDescent="0.3">
      <c r="B16" s="63"/>
      <c r="C16" s="64"/>
      <c r="D16" s="64"/>
      <c r="E16" s="62"/>
      <c r="F16" s="256" t="s">
        <v>60</v>
      </c>
      <c r="G16" s="257"/>
      <c r="H16" s="115">
        <f>ROUND(H26*0.0885,2)</f>
        <v>0</v>
      </c>
    </row>
    <row r="17" spans="1:8" ht="15.75" customHeight="1" thickBot="1" x14ac:dyDescent="0.3">
      <c r="B17" s="65"/>
      <c r="C17" s="66" t="s">
        <v>29</v>
      </c>
      <c r="D17" s="242">
        <v>13</v>
      </c>
      <c r="E17" s="67" t="str">
        <f>IF(ISBLANK(D17),"",VLOOKUP(D17,šifrant!A:B,2,FALSE))</f>
        <v>BOLEZEN - 3 DNI</v>
      </c>
    </row>
    <row r="18" spans="1:8" ht="15.75" thickBot="1" x14ac:dyDescent="0.3">
      <c r="B18" s="65"/>
      <c r="C18" s="66" t="s">
        <v>30</v>
      </c>
      <c r="D18" s="243">
        <f>IF(OR(ISBLANK(C15),ISBLANK(D17)),"0",IF(C15="A",VLOOKUP(D17,šifrant!A:C,3,FALSE),VLOOKUP(D17,šifrant!A:D,4,FALSE)))</f>
        <v>80</v>
      </c>
      <c r="E18" s="69"/>
      <c r="F18" s="70" t="s">
        <v>43</v>
      </c>
      <c r="G18" s="254">
        <f>IF(UPPER(H12)="DA",0,IF(ISBLANK(H14),H16,H16-H15))</f>
        <v>0</v>
      </c>
      <c r="H18" s="267"/>
    </row>
    <row r="19" spans="1:8" ht="15.75" thickBot="1" x14ac:dyDescent="0.3">
      <c r="B19" s="193"/>
      <c r="C19" s="194"/>
      <c r="D19" s="195"/>
      <c r="E19" s="69"/>
      <c r="F19" s="71" t="s">
        <v>42</v>
      </c>
      <c r="G19" s="254">
        <f>IF(UPPER(H12)="DA",0,ROUND(H26*0.0656,2))</f>
        <v>0</v>
      </c>
      <c r="H19" s="255"/>
    </row>
    <row r="20" spans="1:8" ht="15.75" thickBot="1" x14ac:dyDescent="0.3">
      <c r="B20" s="193"/>
      <c r="C20" s="193"/>
      <c r="D20" s="195"/>
      <c r="E20" s="69"/>
      <c r="F20" s="72" t="s">
        <v>44</v>
      </c>
      <c r="G20" s="254">
        <f>IF(UPPER(H12)="DA",0,ROUND((H26*H13)/100,2))</f>
        <v>0</v>
      </c>
      <c r="H20" s="255"/>
    </row>
    <row r="21" spans="1:8" ht="15.75" thickBot="1" x14ac:dyDescent="0.3">
      <c r="A21" s="66"/>
      <c r="B21" s="196"/>
      <c r="C21" s="194"/>
      <c r="D21" s="196"/>
      <c r="E21" s="69"/>
      <c r="F21" s="72" t="s">
        <v>45</v>
      </c>
      <c r="G21" s="254">
        <f>IF(UPPER(H12)="DA",0,ROUND(H26*0.001,2))</f>
        <v>0</v>
      </c>
      <c r="H21" s="255"/>
    </row>
    <row r="22" spans="1:8" ht="15.75" thickBot="1" x14ac:dyDescent="0.3">
      <c r="B22" s="193"/>
      <c r="C22" s="194"/>
      <c r="D22" s="197"/>
      <c r="E22" s="69"/>
      <c r="F22" s="72" t="s">
        <v>46</v>
      </c>
      <c r="G22" s="254">
        <f>IF(UPPER(H12)="DA",0,ROUND(H26*0.0053,2))</f>
        <v>0</v>
      </c>
      <c r="H22" s="255"/>
    </row>
    <row r="23" spans="1:8" ht="15" x14ac:dyDescent="0.25">
      <c r="B23" s="198"/>
      <c r="C23" s="194"/>
      <c r="D23" s="197"/>
      <c r="E23" s="60"/>
    </row>
    <row r="24" spans="1:8" ht="15" x14ac:dyDescent="0.25">
      <c r="B24" s="77"/>
      <c r="C24" s="77"/>
      <c r="D24" s="74"/>
      <c r="E24" s="62"/>
      <c r="F24" s="198"/>
      <c r="G24" s="194"/>
      <c r="H24" s="204"/>
    </row>
    <row r="25" spans="1:8" ht="15.75" thickBot="1" x14ac:dyDescent="0.3">
      <c r="B25" s="77"/>
      <c r="C25" s="78" t="s">
        <v>101</v>
      </c>
      <c r="D25" s="220"/>
      <c r="E25" s="62"/>
      <c r="F25" s="65"/>
      <c r="G25" s="66" t="s">
        <v>31</v>
      </c>
      <c r="H25" s="205">
        <f>ROUND(D25*D18/100,2)</f>
        <v>0</v>
      </c>
    </row>
    <row r="26" spans="1:8" ht="15.75" thickBot="1" x14ac:dyDescent="0.3">
      <c r="B26" s="77"/>
      <c r="C26" s="77"/>
      <c r="D26" s="192"/>
      <c r="F26" s="75"/>
      <c r="G26" s="76" t="s">
        <v>32</v>
      </c>
      <c r="H26" s="14">
        <f>ROUND(H25*D14,2)</f>
        <v>0</v>
      </c>
    </row>
    <row r="27" spans="1:8" ht="15.75" thickBot="1" x14ac:dyDescent="0.3">
      <c r="B27" s="77"/>
      <c r="C27" s="78"/>
      <c r="D27" s="74"/>
      <c r="E27" s="60"/>
      <c r="F27" s="73"/>
      <c r="G27" s="66" t="s">
        <v>33</v>
      </c>
      <c r="H27" s="13">
        <f>G18+G19+G20+G21+G22</f>
        <v>0</v>
      </c>
    </row>
    <row r="28" spans="1:8" ht="17.25" customHeight="1" thickBot="1" x14ac:dyDescent="0.3">
      <c r="C28" s="60"/>
      <c r="D28" s="60"/>
      <c r="F28" s="65"/>
      <c r="G28" s="79" t="s">
        <v>35</v>
      </c>
      <c r="H28" s="15">
        <f>ROUND(H26+H27,2)</f>
        <v>0</v>
      </c>
    </row>
    <row r="29" spans="1:8" ht="17.25" customHeight="1" thickBot="1" x14ac:dyDescent="0.3">
      <c r="A29" s="251"/>
      <c r="B29" s="252"/>
      <c r="C29" s="253"/>
      <c r="D29" s="80"/>
      <c r="E29" s="73"/>
      <c r="G29" s="66" t="s">
        <v>73</v>
      </c>
      <c r="H29" s="12"/>
    </row>
    <row r="30" spans="1:8" ht="15.75" thickBot="1" x14ac:dyDescent="0.3">
      <c r="A30" s="252"/>
      <c r="B30" s="252"/>
      <c r="C30" s="253"/>
      <c r="E30" s="73"/>
      <c r="F30" s="81"/>
      <c r="G30" s="76" t="s">
        <v>34</v>
      </c>
      <c r="H30" s="16">
        <f>H28+H29</f>
        <v>0</v>
      </c>
    </row>
    <row r="31" spans="1:8" x14ac:dyDescent="0.2">
      <c r="A31" s="252"/>
      <c r="B31" s="252"/>
      <c r="C31" s="253"/>
      <c r="D31" s="82"/>
    </row>
    <row r="32" spans="1:8" x14ac:dyDescent="0.2">
      <c r="A32" s="202"/>
      <c r="B32" s="202"/>
      <c r="C32" s="196"/>
    </row>
    <row r="33" spans="1:6" x14ac:dyDescent="0.2">
      <c r="A33" s="202"/>
      <c r="B33" s="203"/>
      <c r="C33" s="201"/>
      <c r="D33" s="80"/>
    </row>
    <row r="34" spans="1:6" x14ac:dyDescent="0.2">
      <c r="A34" s="202"/>
      <c r="B34" s="202"/>
      <c r="C34" s="196"/>
      <c r="D34" s="80"/>
    </row>
    <row r="35" spans="1:6" x14ac:dyDescent="0.2">
      <c r="A35" s="202"/>
      <c r="B35" s="202"/>
      <c r="C35" s="196"/>
      <c r="D35" s="80"/>
    </row>
    <row r="36" spans="1:6" x14ac:dyDescent="0.2">
      <c r="D36" s="80"/>
    </row>
    <row r="37" spans="1:6" x14ac:dyDescent="0.2">
      <c r="C37" s="60"/>
      <c r="D37" s="80"/>
      <c r="E37" s="60"/>
      <c r="F37" s="60"/>
    </row>
    <row r="38" spans="1:6" x14ac:dyDescent="0.2">
      <c r="C38" s="60"/>
      <c r="D38" s="80"/>
      <c r="E38" s="60"/>
      <c r="F38" s="60"/>
    </row>
    <row r="39" spans="1:6" x14ac:dyDescent="0.2">
      <c r="C39" s="60"/>
      <c r="D39" s="80"/>
      <c r="E39" s="60"/>
      <c r="F39" s="60"/>
    </row>
    <row r="40" spans="1:6" x14ac:dyDescent="0.2">
      <c r="C40" s="60"/>
      <c r="D40" s="80"/>
      <c r="E40" s="60"/>
      <c r="F40" s="60"/>
    </row>
    <row r="41" spans="1:6" x14ac:dyDescent="0.2">
      <c r="C41" s="60"/>
      <c r="D41" s="80"/>
      <c r="E41" s="60"/>
      <c r="F41" s="60"/>
    </row>
    <row r="42" spans="1:6" x14ac:dyDescent="0.2">
      <c r="C42" s="60"/>
      <c r="D42" s="80"/>
      <c r="E42" s="60"/>
      <c r="F42" s="60"/>
    </row>
    <row r="43" spans="1:6" x14ac:dyDescent="0.2">
      <c r="C43" s="60"/>
      <c r="D43" s="80"/>
      <c r="E43" s="60"/>
      <c r="F43" s="60"/>
    </row>
    <row r="44" spans="1:6" x14ac:dyDescent="0.2">
      <c r="C44" s="60"/>
      <c r="D44" s="80"/>
      <c r="E44" s="60"/>
      <c r="F44" s="60"/>
    </row>
    <row r="45" spans="1:6" x14ac:dyDescent="0.2">
      <c r="C45" s="60"/>
      <c r="D45" s="80"/>
      <c r="E45" s="60"/>
      <c r="F45" s="60"/>
    </row>
  </sheetData>
  <sheetProtection algorithmName="SHA-512" hashValue="FNI/VMDPJJasQQC7CDts6be6yfc9UO/YIvQo1gT2s5SWDYOj4P+HlFSObqeGh/uINnLjGeweQbs1ccvxbLsIjg==" saltValue="JaFnEQszdhSKVaO8/d5ZzQ==" spinCount="100000" sheet="1" selectLockedCells="1"/>
  <mergeCells count="17">
    <mergeCell ref="A29:B31"/>
    <mergeCell ref="C29:C31"/>
    <mergeCell ref="D14:E14"/>
    <mergeCell ref="F14:G14"/>
    <mergeCell ref="D15:E15"/>
    <mergeCell ref="F15:G15"/>
    <mergeCell ref="F16:G16"/>
    <mergeCell ref="G19:H19"/>
    <mergeCell ref="G18:H18"/>
    <mergeCell ref="G20:H20"/>
    <mergeCell ref="G21:H21"/>
    <mergeCell ref="G22:H22"/>
    <mergeCell ref="E1:G1"/>
    <mergeCell ref="F11:G11"/>
    <mergeCell ref="F12:G12"/>
    <mergeCell ref="F13:G13"/>
    <mergeCell ref="D13:E13"/>
  </mergeCells>
  <phoneticPr fontId="2" type="noConversion"/>
  <dataValidations count="3">
    <dataValidation type="list" allowBlank="1" showInputMessage="1" showErrorMessage="1" sqref="C15" xr:uid="{6DD5E3DC-FE2F-4E9F-BA91-8EBAE5EFE74C}">
      <formula1>"A,B"</formula1>
    </dataValidation>
    <dataValidation type="list" allowBlank="1" showInputMessage="1" showErrorMessage="1" sqref="H11:H12" xr:uid="{D15AAA86-93C9-46CC-A8B5-51383AA89F03}">
      <formula1>"DA,NE"</formula1>
    </dataValidation>
    <dataValidation type="list" allowBlank="1" showInputMessage="1" showErrorMessage="1" sqref="H14" xr:uid="{BC8FFA69-6CD3-4F8A-81B8-BE7D107D5AC9}">
      <formula1>"30"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>
    <oddHeader>&amp;C&amp;"Arial CE,Krepko ležeče"&amp;14VNOSNA MASKA - NI PRILOGA ZAHTEVKA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59606-8B51-4D1D-92CB-FECEE8015453}">
          <x14:formula1>
            <xm:f>'skriti šifrant'!$A$1:$A$3</xm:f>
          </x14:formula1>
          <xm:sqref>H13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Navodila</vt:lpstr>
      <vt:lpstr>šifrant</vt:lpstr>
      <vt:lpstr>skriti šifrant</vt:lpstr>
      <vt:lpstr>1.obr.</vt:lpstr>
      <vt:lpstr>2.obr.</vt:lpstr>
      <vt:lpstr>3.obr.</vt:lpstr>
      <vt:lpstr>4.obr.</vt:lpstr>
      <vt:lpstr>5.obr.</vt:lpstr>
      <vt:lpstr>6.obr.</vt:lpstr>
      <vt:lpstr>7.obr.</vt:lpstr>
      <vt:lpstr>8.obr.</vt:lpstr>
      <vt:lpstr>zahtevek</vt:lpstr>
      <vt:lpstr>Posebni delovni koledar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Mateja Jurečič</cp:lastModifiedBy>
  <cp:lastPrinted>2020-10-26T13:19:05Z</cp:lastPrinted>
  <dcterms:created xsi:type="dcterms:W3CDTF">2004-10-25T09:54:36Z</dcterms:created>
  <dcterms:modified xsi:type="dcterms:W3CDTF">2020-12-15T08:26:59Z</dcterms:modified>
</cp:coreProperties>
</file>